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Arkusz1!$A$17:$AE$44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36" i="1"/>
  <c r="O135"/>
  <c r="O134"/>
  <c r="O133"/>
  <c r="O132"/>
  <c r="O131"/>
  <c r="O130"/>
  <c r="L136"/>
  <c r="K136"/>
  <c r="L134" l="1"/>
  <c r="L135"/>
  <c r="N136" l="1"/>
  <c r="N135"/>
  <c r="N134"/>
  <c r="G136" l="1"/>
  <c r="F136"/>
  <c r="K135"/>
  <c r="G135"/>
  <c r="F135"/>
  <c r="K134"/>
  <c r="J134" s="1"/>
  <c r="G134"/>
  <c r="F134"/>
  <c r="M74" l="1"/>
  <c r="M38"/>
  <c r="N133"/>
  <c r="N132"/>
  <c r="N131"/>
  <c r="N130"/>
  <c r="G133"/>
  <c r="F133"/>
  <c r="E132"/>
  <c r="E130"/>
  <c r="E134"/>
  <c r="K132" l="1"/>
  <c r="L132"/>
  <c r="L133"/>
  <c r="K133"/>
  <c r="L131"/>
  <c r="K131"/>
  <c r="M130"/>
  <c r="L130"/>
  <c r="L137" s="1"/>
  <c r="K130"/>
  <c r="E136"/>
  <c r="E135"/>
  <c r="E133"/>
  <c r="G132"/>
  <c r="F132"/>
  <c r="G131"/>
  <c r="F131"/>
  <c r="E131"/>
  <c r="F130"/>
  <c r="G130"/>
  <c r="N137"/>
  <c r="E137" l="1"/>
  <c r="J130"/>
  <c r="G137"/>
  <c r="F137"/>
  <c r="J131"/>
  <c r="J136"/>
  <c r="J135"/>
  <c r="J133"/>
  <c r="J132"/>
  <c r="H137"/>
  <c r="O137"/>
  <c r="K137"/>
  <c r="M137"/>
  <c r="J137" l="1"/>
  <c r="N138" s="1"/>
  <c r="K138" l="1"/>
  <c r="L138"/>
  <c r="O138"/>
</calcChain>
</file>

<file path=xl/sharedStrings.xml><?xml version="1.0" encoding="utf-8"?>
<sst xmlns="http://schemas.openxmlformats.org/spreadsheetml/2006/main" count="551" uniqueCount="228">
  <si>
    <t>W</t>
  </si>
  <si>
    <t>C</t>
  </si>
  <si>
    <t>LC</t>
  </si>
  <si>
    <t>P</t>
  </si>
  <si>
    <t>K</t>
  </si>
  <si>
    <t>O</t>
  </si>
  <si>
    <t>F</t>
  </si>
  <si>
    <t xml:space="preserve">Razem </t>
  </si>
  <si>
    <t>godzin</t>
  </si>
  <si>
    <t>E</t>
  </si>
  <si>
    <t>ECTS</t>
  </si>
  <si>
    <t>ECTS_k</t>
  </si>
  <si>
    <t>Nazwa zajęć</t>
  </si>
  <si>
    <t>Kod</t>
  </si>
  <si>
    <t>Lp.</t>
  </si>
  <si>
    <t>HS</t>
  </si>
  <si>
    <t>TC</t>
  </si>
  <si>
    <t>Razem</t>
  </si>
  <si>
    <t>Σ</t>
  </si>
  <si>
    <t>/O</t>
  </si>
  <si>
    <t>/F</t>
  </si>
  <si>
    <t>I</t>
  </si>
  <si>
    <t>II</t>
  </si>
  <si>
    <t xml:space="preserve">Status </t>
  </si>
  <si>
    <t>zajęć</t>
  </si>
  <si>
    <t>ZP</t>
  </si>
  <si>
    <t>III</t>
  </si>
  <si>
    <r>
      <t xml:space="preserve">Status zajęć </t>
    </r>
    <r>
      <rPr>
        <b/>
        <sz val="11"/>
        <color theme="1"/>
        <rFont val="Calibri"/>
        <family val="2"/>
        <charset val="238"/>
        <scheme val="minor"/>
      </rPr>
      <t>III</t>
    </r>
    <r>
      <rPr>
        <sz val="11"/>
        <color theme="1"/>
        <rFont val="Calibri"/>
        <family val="2"/>
        <charset val="238"/>
        <scheme val="minor"/>
      </rPr>
      <t>: zajęcia związane z dyscyplina naukową / profil ogólnoakademicki/-N; zajęcia o charakterze praktycznym/profil praktyczny/-U</t>
    </r>
  </si>
  <si>
    <r>
      <t>Status zajęć</t>
    </r>
    <r>
      <rPr>
        <b/>
        <sz val="11"/>
        <color theme="1"/>
        <rFont val="Calibri"/>
        <family val="2"/>
        <charset val="238"/>
        <scheme val="minor"/>
      </rPr>
      <t xml:space="preserve"> I</t>
    </r>
    <r>
      <rPr>
        <sz val="11"/>
        <color theme="1"/>
        <rFont val="Calibri"/>
        <family val="2"/>
        <charset val="238"/>
        <scheme val="minor"/>
      </rPr>
      <t xml:space="preserve">: zajęcia podstawowe - P, zajęcia kierunkowe - K, zajęcia humanistyczno-społeczne - HS; </t>
    </r>
  </si>
  <si>
    <t>/HS</t>
  </si>
  <si>
    <t>PC</t>
  </si>
  <si>
    <t>Opis symboli:</t>
  </si>
  <si>
    <t>Liczba godzin zajęć symbole: W - wykład; C - ćwiczenia audytoryjne; LC - ćwiczenia laboratoryjne; PC - ćwiczenia projektowe; TC - ćwiczenia terenowe; ZP - praktyki zawodowe</t>
  </si>
  <si>
    <t>Profil studiów:</t>
  </si>
  <si>
    <t>Forma studiów:</t>
  </si>
  <si>
    <t>Poziom studiów:</t>
  </si>
  <si>
    <r>
      <t xml:space="preserve">Status zajęć </t>
    </r>
    <r>
      <rPr>
        <b/>
        <sz val="11"/>
        <color theme="1"/>
        <rFont val="Calibri"/>
        <family val="2"/>
        <charset val="238"/>
        <scheme val="minor"/>
      </rPr>
      <t>II</t>
    </r>
    <r>
      <rPr>
        <sz val="11"/>
        <color theme="1"/>
        <rFont val="Calibri"/>
        <family val="2"/>
        <charset val="238"/>
        <scheme val="minor"/>
      </rPr>
      <t>: zajęcia obowiązkowe - O, zajęcia do wyboru - F</t>
    </r>
  </si>
  <si>
    <t>Liczba godzin zajęć w semestrach W - wykład C - ćwiczenia (suma godzin dla C, LC, PC, TC, ZP)</t>
  </si>
  <si>
    <t>Forma zaliczenia: jeśli występuje egzamin jako forma weryfikacji efektów uczenia się - E; zaliczenie na ocenę - Z_o; zaliczenie -Z</t>
  </si>
  <si>
    <t>Forma</t>
  </si>
  <si>
    <t>zal.</t>
  </si>
  <si>
    <t>ECTS_k - ECTS wynikające z zajęć wymagających bezpośredniego kontaktu</t>
  </si>
  <si>
    <t>Godziny</t>
  </si>
  <si>
    <t>W tym</t>
  </si>
  <si>
    <t>Liczba godzin zajęć w semestrach</t>
  </si>
  <si>
    <t>Nr</t>
  </si>
  <si>
    <t>sem.</t>
  </si>
  <si>
    <t>Liczba godzin zajęć;</t>
  </si>
  <si>
    <t>studia pierwszego stopnia</t>
  </si>
  <si>
    <t>stacjonarne</t>
  </si>
  <si>
    <t>ogólnoakademicki</t>
  </si>
  <si>
    <t>Numer semestru</t>
  </si>
  <si>
    <t>Podsumowanie</t>
  </si>
  <si>
    <t>N /U</t>
  </si>
  <si>
    <t>Chemia</t>
  </si>
  <si>
    <t>Język obcy I</t>
  </si>
  <si>
    <t>Praktyka zawodowa I  (4 tyg.)</t>
  </si>
  <si>
    <t>Szkolenie biblioteczne</t>
  </si>
  <si>
    <t>Szkolenie BHP</t>
  </si>
  <si>
    <t>Język obcy II</t>
  </si>
  <si>
    <t>Uprawa roli i żywienie roślin I</t>
  </si>
  <si>
    <t>Ochrona własności intelektualnej</t>
  </si>
  <si>
    <t>Technologie informacyjne</t>
  </si>
  <si>
    <t>Biologia gleby z elementami gleboznawstwa</t>
  </si>
  <si>
    <t>Nasiennictwo</t>
  </si>
  <si>
    <t>Ekologia</t>
  </si>
  <si>
    <t>Moduł 1 - przedmioty do wyboru (lista otwarta)</t>
  </si>
  <si>
    <t>Ochrona środowiska</t>
  </si>
  <si>
    <t>Agrometeorologia</t>
  </si>
  <si>
    <t>Mikrobiologia rolnicza</t>
  </si>
  <si>
    <t>Kształtowanie terenów zieleni</t>
  </si>
  <si>
    <t>Owady w życiu człowieka</t>
  </si>
  <si>
    <t>Rośliny ozdobne a jakość życia człowieka</t>
  </si>
  <si>
    <t>Rośliny lecznicze w aromaterapii i kosmetyce</t>
  </si>
  <si>
    <t>Podstawy botaniki</t>
  </si>
  <si>
    <t>Biochemia</t>
  </si>
  <si>
    <t>Dendrologia</t>
  </si>
  <si>
    <t>Genetyka roślin</t>
  </si>
  <si>
    <t>Uprawa roli i żywienie roślin II</t>
  </si>
  <si>
    <t>Rośliny zielarskie</t>
  </si>
  <si>
    <t>Herbologia I</t>
  </si>
  <si>
    <t xml:space="preserve">Hodowla roślin </t>
  </si>
  <si>
    <t xml:space="preserve">Fizjologia roślin </t>
  </si>
  <si>
    <t xml:space="preserve">Ochrona roślin - entomologia I </t>
  </si>
  <si>
    <t>Ochrona roślin - fitopatologia I</t>
  </si>
  <si>
    <t>Warzywnictwo I</t>
  </si>
  <si>
    <t>Sadownictwo I</t>
  </si>
  <si>
    <t>Szkółkarstwo</t>
  </si>
  <si>
    <t>Wychowanie fizyczne I</t>
  </si>
  <si>
    <t>Ochrona roślin - entomologia  II</t>
  </si>
  <si>
    <t>Ochrona roślin - fitopatologia II</t>
  </si>
  <si>
    <t>Sadownictwo II</t>
  </si>
  <si>
    <t>Warzywnictwo II</t>
  </si>
  <si>
    <t>Rośliny ozdobne I</t>
  </si>
  <si>
    <t>Ćwiczenia praktyczne I</t>
  </si>
  <si>
    <t>Statystyka i doświadczalnictwo</t>
  </si>
  <si>
    <t>Wychowanie fizyczne II</t>
  </si>
  <si>
    <t xml:space="preserve">Biotechnologia roślin </t>
  </si>
  <si>
    <t>Warzywnictwo III</t>
  </si>
  <si>
    <t>Rośliny ozdobne II</t>
  </si>
  <si>
    <t>Ćwiczenia praktyczne II</t>
  </si>
  <si>
    <t>Seminarium dyplomowe I</t>
  </si>
  <si>
    <t>Moduł 2 - przedmioty do wyboru (lista otwarta)</t>
  </si>
  <si>
    <t>OGR-O1-S-1Z01</t>
  </si>
  <si>
    <t>OGR-O1-S-1Z02</t>
  </si>
  <si>
    <t>OGR-O1-S-1Z03</t>
  </si>
  <si>
    <t>OGR-O1-S-1Z04</t>
  </si>
  <si>
    <t>OGR-O1-S-1Z05</t>
  </si>
  <si>
    <t>OGR-O1-S-1Z06</t>
  </si>
  <si>
    <t>OGR-O1-S-1Z07</t>
  </si>
  <si>
    <t>OGR-O1-S-1Z08</t>
  </si>
  <si>
    <t>OGR-O1-S-1Z09</t>
  </si>
  <si>
    <t>OGR-O1-S-2L11</t>
  </si>
  <si>
    <t>OGR-O1-S-2L12</t>
  </si>
  <si>
    <t>OGR-O1-S-2L13</t>
  </si>
  <si>
    <t>OGR-O1-S-2L14</t>
  </si>
  <si>
    <t>OGR-O1-S-2L15</t>
  </si>
  <si>
    <t>OGR-O1-S-2L16</t>
  </si>
  <si>
    <t>OGR-O1-S-2L17</t>
  </si>
  <si>
    <t>OGR-O1-S-3Z24</t>
  </si>
  <si>
    <t>OGR-O1-S-3Z25</t>
  </si>
  <si>
    <t>OGR-O1-S-3Z26</t>
  </si>
  <si>
    <t>OGR-O1-S-4L33</t>
  </si>
  <si>
    <t>OGR-O1-S-4L34</t>
  </si>
  <si>
    <t>OGR-O1-S-5Z41</t>
  </si>
  <si>
    <t>OGR-O1-S-5Z42</t>
  </si>
  <si>
    <t>OGR-O1-S-5Z43</t>
  </si>
  <si>
    <t>OGR-O1-S-5Z44</t>
  </si>
  <si>
    <t>Mechanizacja ogrodnictwa</t>
  </si>
  <si>
    <t>Inżynieria ogrodnicza</t>
  </si>
  <si>
    <t>Praktyka zawodowa II (18 tyg.)</t>
  </si>
  <si>
    <t>Herbologia II</t>
  </si>
  <si>
    <t>Ekonomika i organizacja produkcji ogrodniczej</t>
  </si>
  <si>
    <t>Rośliny ozdobne III</t>
  </si>
  <si>
    <t>Przechowalnictwo ogrodnicze</t>
  </si>
  <si>
    <t>Seminarium dyplomowe II</t>
  </si>
  <si>
    <t>Moduł 3 - przedmioty do wyboru (lista otwarta)</t>
  </si>
  <si>
    <t>Moduł 4 - przedmioty do wyboru (lista otwarta)</t>
  </si>
  <si>
    <t>Kwiaty cięte w aranżacjach</t>
  </si>
  <si>
    <t>Fizjologiczne podstawy plonowania roślin warzywnych i leczniczych</t>
  </si>
  <si>
    <t xml:space="preserve">Wykrywanie patogenów roślin </t>
  </si>
  <si>
    <t>Entomologia miejska</t>
  </si>
  <si>
    <t>Agrotechnika jako źródło stresu dla roślin</t>
  </si>
  <si>
    <t>ogrodnictwo</t>
  </si>
  <si>
    <t>Regulowanie wzrostu i dojrzewania owoców</t>
  </si>
  <si>
    <t>Uprawa grzybów w pomieszczeniach</t>
  </si>
  <si>
    <t>Integrowane metody zwalczania szkodników w uprawach ogrodniczych</t>
  </si>
  <si>
    <t>Rośliny ogrodnicze w fitoremediacji</t>
  </si>
  <si>
    <t>Bioinformatyka</t>
  </si>
  <si>
    <t>Nowoczesność w ogrodnictwie ozdobnym</t>
  </si>
  <si>
    <t>Owoce świata</t>
  </si>
  <si>
    <t>Ocena jakości surowców i produktów zielarskich</t>
  </si>
  <si>
    <t>Planowanie ochrony upraw produkcyjnych</t>
  </si>
  <si>
    <t>Bioinżynieria ogrodnicza</t>
  </si>
  <si>
    <t>Logistyka w ogrodnictwie</t>
  </si>
  <si>
    <t>Ogrodnictwo w świecie</t>
  </si>
  <si>
    <t>OGR-O1-S-1Z01.1</t>
  </si>
  <si>
    <t>OGR-O1-S-1Z01.2</t>
  </si>
  <si>
    <t xml:space="preserve">Rynek ogrodniczy </t>
  </si>
  <si>
    <t>Podstawy ekonomii</t>
  </si>
  <si>
    <t>OGR-O1-S-1Z10</t>
  </si>
  <si>
    <t>OGR-O1-S-3Z19</t>
  </si>
  <si>
    <t>OGR-O1-S-3Z20</t>
  </si>
  <si>
    <t>OGR-O1-S-3Z21</t>
  </si>
  <si>
    <t>OGR-O1-S-3Z22</t>
  </si>
  <si>
    <t>OGR-O1-S-3Z23</t>
  </si>
  <si>
    <t>OGR-O1-S-4L28</t>
  </si>
  <si>
    <t>OGR-O1-S-4L29</t>
  </si>
  <si>
    <t>OGR-O1-S-4L30</t>
  </si>
  <si>
    <t>OGR-O1-S-4L31</t>
  </si>
  <si>
    <t>OGR-O1-S-4L32</t>
  </si>
  <si>
    <t>OGR-O1-S-5Z36</t>
  </si>
  <si>
    <t>OGR-O1-S-5Z37</t>
  </si>
  <si>
    <t>OGR-O1-S-5Z38</t>
  </si>
  <si>
    <t>OGR-O1-S-5Z39</t>
  </si>
  <si>
    <t>OGR-O1-S-5Z40</t>
  </si>
  <si>
    <t>OGR-O1-S-6L46</t>
  </si>
  <si>
    <t>OGR-O1-S-6L47</t>
  </si>
  <si>
    <t>OGR-O1-S-6L48</t>
  </si>
  <si>
    <t>OGR-O1-S-6L49</t>
  </si>
  <si>
    <t>Przedmioty HS obowiązkowe/do wyboru</t>
  </si>
  <si>
    <t>30</t>
  </si>
  <si>
    <t>Człowiek jako istota społeczna</t>
  </si>
  <si>
    <t>OGR-O1-S-7Z51</t>
  </si>
  <si>
    <t>OGR-O1-S-7Z52</t>
  </si>
  <si>
    <t>OGR-O1-S-7Z53</t>
  </si>
  <si>
    <t>OGR-O1-S-7Z54</t>
  </si>
  <si>
    <t>OGR-O1-S-7Z55</t>
  </si>
  <si>
    <t>OGR-O1-S-2L18</t>
  </si>
  <si>
    <t>OGR-O1-S-3Z27</t>
  </si>
  <si>
    <t>OGR-O1-S-4L35</t>
  </si>
  <si>
    <t>OGR-O1-S-5Z45</t>
  </si>
  <si>
    <t>OGR-O1-S-6L50</t>
  </si>
  <si>
    <t>OGR-O1-S-5Z45.1</t>
  </si>
  <si>
    <t>OGR-O1-S-5Z45.2</t>
  </si>
  <si>
    <t>OGR-O1-S-5Z45.3</t>
  </si>
  <si>
    <t>OGR-O1-S-5Z45.4</t>
  </si>
  <si>
    <t>OGR-O1-S-5Z45.5</t>
  </si>
  <si>
    <t>OGR-O1-S-6L49.1</t>
  </si>
  <si>
    <t>OGR-O1-S-6L49.2</t>
  </si>
  <si>
    <t>OGR-O1-S-6L49.3</t>
  </si>
  <si>
    <t>OGR-O1-S-6L49.4</t>
  </si>
  <si>
    <t>OGR-O1-S-6L49.5</t>
  </si>
  <si>
    <t>N</t>
  </si>
  <si>
    <t>Z</t>
  </si>
  <si>
    <t>OGR-O1-S-3Z20.1</t>
  </si>
  <si>
    <t>OGR-O1-S-3Z20.2</t>
  </si>
  <si>
    <t>OGR-O1-S-1Z10.1</t>
  </si>
  <si>
    <t>OGR-O1-S-1Z10.2</t>
  </si>
  <si>
    <t>OGR-O1-S-1Z10.3</t>
  </si>
  <si>
    <t>OGR-O1-S-1Z10.4</t>
  </si>
  <si>
    <t>OGR-O1-S-1Z10.5</t>
  </si>
  <si>
    <t>OGR-O1-S-1Z10.6</t>
  </si>
  <si>
    <t>OGR-O1-S-1Z10.7</t>
  </si>
  <si>
    <t>Szata roślinna ogrodów historycznych</t>
  </si>
  <si>
    <t xml:space="preserve">Podstawy ekonomiki produkcji ogrodniczej </t>
  </si>
  <si>
    <t>Z_O</t>
  </si>
  <si>
    <t xml:space="preserve">Praca dyplomowa </t>
  </si>
  <si>
    <t>OGR-O1-S-7Z54.1</t>
  </si>
  <si>
    <t>OGR-O1-S-7Z54.2</t>
  </si>
  <si>
    <t>OGR-O1-S-7Z54.3</t>
  </si>
  <si>
    <t>OGR-O1-S-7Z54.4</t>
  </si>
  <si>
    <t>OGR-O1-S-7Z54.5</t>
  </si>
  <si>
    <t>OGR-O1-S-7Z54.6</t>
  </si>
  <si>
    <t>Przedmiot humanistyczny/społeczny II</t>
  </si>
  <si>
    <t>Przedmiot humanistyczny/społeczny I</t>
  </si>
  <si>
    <t>Przedmiot humanistyczny/społeczny III</t>
  </si>
  <si>
    <t xml:space="preserve">Program studiów  -  Kierunek: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</si>
</sst>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Fill="1" applyBorder="1"/>
    <xf numFmtId="0" fontId="4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2" xfId="0" applyFont="1" applyBorder="1"/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3" xfId="0" applyBorder="1" applyAlignment="1">
      <alignment horizontal="right"/>
    </xf>
    <xf numFmtId="0" fontId="5" fillId="2" borderId="13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7" fillId="0" borderId="9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3" borderId="1" xfId="0" quotePrefix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/>
    <xf numFmtId="164" fontId="0" fillId="0" borderId="0" xfId="0" applyNumberForma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2" fillId="0" borderId="11" xfId="0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8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2" xfId="0" applyFont="1" applyFill="1" applyBorder="1"/>
    <xf numFmtId="0" fontId="7" fillId="0" borderId="1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0" fillId="0" borderId="14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2" xfId="0" applyNumberFormat="1" applyFont="1" applyFill="1" applyBorder="1"/>
    <xf numFmtId="0" fontId="1" fillId="0" borderId="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textRotation="180"/>
    </xf>
    <xf numFmtId="0" fontId="4" fillId="0" borderId="14" xfId="0" applyFont="1" applyBorder="1" applyAlignment="1">
      <alignment horizontal="center" textRotation="180"/>
    </xf>
    <xf numFmtId="0" fontId="4" fillId="0" borderId="11" xfId="0" applyFont="1" applyBorder="1" applyAlignment="1">
      <alignment horizontal="center" textRotation="180"/>
    </xf>
    <xf numFmtId="0" fontId="4" fillId="0" borderId="13" xfId="0" applyFont="1" applyBorder="1" applyAlignment="1">
      <alignment horizontal="center" textRotation="18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8"/>
  <sheetViews>
    <sheetView tabSelected="1" zoomScale="85" zoomScaleNormal="85" zoomScaleSheetLayoutView="90" workbookViewId="0">
      <selection activeCell="L33" sqref="L33"/>
    </sheetView>
  </sheetViews>
  <sheetFormatPr defaultRowHeight="15"/>
  <cols>
    <col min="1" max="2" width="4.7109375" style="1" customWidth="1"/>
    <col min="3" max="3" width="18.140625" customWidth="1"/>
    <col min="4" max="4" width="41.28515625" customWidth="1"/>
    <col min="5" max="5" width="4" style="1" customWidth="1"/>
    <col min="6" max="7" width="3.85546875" style="1" customWidth="1"/>
    <col min="8" max="8" width="4.28515625" customWidth="1"/>
    <col min="9" max="9" width="3.42578125" customWidth="1"/>
    <col min="10" max="10" width="4.140625" customWidth="1"/>
    <col min="11" max="11" width="4" customWidth="1"/>
    <col min="12" max="12" width="3.42578125" customWidth="1"/>
    <col min="13" max="13" width="4.85546875" customWidth="1"/>
    <col min="14" max="14" width="6.140625" customWidth="1"/>
    <col min="15" max="15" width="5" style="1" customWidth="1"/>
    <col min="16" max="28" width="3.5703125" style="1" customWidth="1"/>
    <col min="29" max="29" width="5.85546875" style="1" customWidth="1"/>
    <col min="30" max="31" width="3.5703125" customWidth="1"/>
  </cols>
  <sheetData>
    <row r="1" spans="1:31" ht="15.75">
      <c r="A1" s="40"/>
      <c r="B1" s="41"/>
      <c r="C1" s="47" t="s">
        <v>227</v>
      </c>
      <c r="D1" s="48" t="s">
        <v>143</v>
      </c>
      <c r="E1" s="41"/>
      <c r="F1" s="41"/>
      <c r="G1" s="41"/>
      <c r="H1" s="42"/>
    </row>
    <row r="2" spans="1:31" ht="15.75">
      <c r="A2" s="6"/>
      <c r="B2" s="4"/>
      <c r="C2" s="43" t="s">
        <v>35</v>
      </c>
      <c r="D2" s="48" t="s">
        <v>48</v>
      </c>
      <c r="E2" s="4"/>
      <c r="F2" s="4"/>
      <c r="G2" s="4"/>
      <c r="H2" s="3"/>
    </row>
    <row r="3" spans="1:31" ht="15.75">
      <c r="A3" s="6"/>
      <c r="B3" s="4"/>
      <c r="C3" s="43" t="s">
        <v>34</v>
      </c>
      <c r="D3" s="48" t="s">
        <v>49</v>
      </c>
      <c r="E3" s="4"/>
      <c r="F3" s="4"/>
      <c r="G3" s="4"/>
      <c r="H3" s="3"/>
    </row>
    <row r="4" spans="1:31" ht="15.75">
      <c r="A4" s="6"/>
      <c r="B4" s="4"/>
      <c r="C4" s="43" t="s">
        <v>33</v>
      </c>
      <c r="D4" s="48" t="s">
        <v>50</v>
      </c>
      <c r="E4" s="4"/>
      <c r="F4" s="4"/>
      <c r="G4" s="4"/>
      <c r="H4" s="3"/>
    </row>
    <row r="5" spans="1:31">
      <c r="A5" s="2" t="s">
        <v>31</v>
      </c>
    </row>
    <row r="6" spans="1:31">
      <c r="A6" s="2" t="s">
        <v>28</v>
      </c>
      <c r="B6" s="2"/>
    </row>
    <row r="7" spans="1:31">
      <c r="A7" s="2" t="s">
        <v>36</v>
      </c>
      <c r="B7" s="2"/>
    </row>
    <row r="8" spans="1:31">
      <c r="A8" s="2" t="s">
        <v>27</v>
      </c>
      <c r="B8" s="2"/>
    </row>
    <row r="9" spans="1:31">
      <c r="A9" t="s">
        <v>32</v>
      </c>
      <c r="B9"/>
    </row>
    <row r="10" spans="1:31">
      <c r="A10" t="s">
        <v>37</v>
      </c>
      <c r="B10"/>
    </row>
    <row r="11" spans="1:31">
      <c r="A11" s="2" t="s">
        <v>41</v>
      </c>
      <c r="B11"/>
    </row>
    <row r="12" spans="1:31">
      <c r="A12" s="2" t="s">
        <v>38</v>
      </c>
      <c r="B12"/>
    </row>
    <row r="14" spans="1:31">
      <c r="A14" s="23" t="s">
        <v>14</v>
      </c>
      <c r="B14" s="45" t="s">
        <v>45</v>
      </c>
      <c r="C14" s="24" t="s">
        <v>13</v>
      </c>
      <c r="D14" s="24" t="s">
        <v>12</v>
      </c>
      <c r="E14" s="25" t="s">
        <v>23</v>
      </c>
      <c r="F14" s="26"/>
      <c r="G14" s="26"/>
      <c r="H14" s="27" t="s">
        <v>47</v>
      </c>
      <c r="I14" s="28"/>
      <c r="J14" s="28"/>
      <c r="K14" s="28"/>
      <c r="L14" s="28"/>
      <c r="M14" s="28"/>
      <c r="N14" s="27" t="s">
        <v>7</v>
      </c>
      <c r="O14" s="29" t="s">
        <v>44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5" t="s">
        <v>39</v>
      </c>
      <c r="AD14" s="138" t="s">
        <v>10</v>
      </c>
      <c r="AE14" s="140" t="s">
        <v>11</v>
      </c>
    </row>
    <row r="15" spans="1:31">
      <c r="A15" s="31"/>
      <c r="B15" s="46" t="s">
        <v>46</v>
      </c>
      <c r="C15" s="32"/>
      <c r="D15" s="32"/>
      <c r="E15" s="33" t="s">
        <v>24</v>
      </c>
      <c r="F15" s="34"/>
      <c r="G15" s="34"/>
      <c r="H15" s="13"/>
      <c r="I15" s="35"/>
      <c r="J15" s="35"/>
      <c r="K15" s="35"/>
      <c r="L15" s="35"/>
      <c r="M15" s="35"/>
      <c r="N15" s="36" t="s">
        <v>8</v>
      </c>
      <c r="O15" s="34">
        <v>1</v>
      </c>
      <c r="P15" s="37"/>
      <c r="Q15" s="38">
        <v>2</v>
      </c>
      <c r="R15" s="37"/>
      <c r="S15" s="38">
        <v>3</v>
      </c>
      <c r="T15" s="37"/>
      <c r="U15" s="38">
        <v>4</v>
      </c>
      <c r="V15" s="37"/>
      <c r="W15" s="38">
        <v>5</v>
      </c>
      <c r="X15" s="37"/>
      <c r="Y15" s="38">
        <v>6</v>
      </c>
      <c r="Z15" s="37"/>
      <c r="AA15" s="38">
        <v>7</v>
      </c>
      <c r="AB15" s="37"/>
      <c r="AC15" s="31" t="s">
        <v>40</v>
      </c>
      <c r="AD15" s="139"/>
      <c r="AE15" s="141"/>
    </row>
    <row r="16" spans="1:31">
      <c r="A16" s="39"/>
      <c r="B16" s="39"/>
      <c r="C16" s="36"/>
      <c r="D16" s="36"/>
      <c r="E16" s="23" t="s">
        <v>21</v>
      </c>
      <c r="F16" s="23" t="s">
        <v>22</v>
      </c>
      <c r="G16" s="23" t="s">
        <v>26</v>
      </c>
      <c r="H16" s="23" t="s">
        <v>0</v>
      </c>
      <c r="I16" s="23" t="s">
        <v>1</v>
      </c>
      <c r="J16" s="23" t="s">
        <v>2</v>
      </c>
      <c r="K16" s="23" t="s">
        <v>30</v>
      </c>
      <c r="L16" s="23" t="s">
        <v>16</v>
      </c>
      <c r="M16" s="23" t="s">
        <v>25</v>
      </c>
      <c r="N16" s="23"/>
      <c r="O16" s="23" t="s">
        <v>0</v>
      </c>
      <c r="P16" s="23" t="s">
        <v>1</v>
      </c>
      <c r="Q16" s="23" t="s">
        <v>0</v>
      </c>
      <c r="R16" s="23" t="s">
        <v>1</v>
      </c>
      <c r="S16" s="23" t="s">
        <v>0</v>
      </c>
      <c r="T16" s="23" t="s">
        <v>1</v>
      </c>
      <c r="U16" s="23" t="s">
        <v>0</v>
      </c>
      <c r="V16" s="23" t="s">
        <v>1</v>
      </c>
      <c r="W16" s="23" t="s">
        <v>0</v>
      </c>
      <c r="X16" s="23" t="s">
        <v>1</v>
      </c>
      <c r="Y16" s="23" t="s">
        <v>0</v>
      </c>
      <c r="Z16" s="23" t="s">
        <v>1</v>
      </c>
      <c r="AA16" s="23" t="s">
        <v>0</v>
      </c>
      <c r="AB16" s="23" t="s">
        <v>1</v>
      </c>
      <c r="AC16" s="39"/>
      <c r="AD16" s="139"/>
      <c r="AE16" s="141"/>
    </row>
    <row r="17" spans="1:31" ht="10.5" customHeight="1">
      <c r="A17" s="19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44"/>
      <c r="AD17" s="20"/>
      <c r="AE17" s="20"/>
    </row>
    <row r="18" spans="1:31">
      <c r="A18" s="9">
        <v>1</v>
      </c>
      <c r="B18" s="9">
        <v>1</v>
      </c>
      <c r="C18" s="57" t="s">
        <v>103</v>
      </c>
      <c r="D18" s="68" t="s">
        <v>225</v>
      </c>
      <c r="E18" s="9" t="s">
        <v>15</v>
      </c>
      <c r="F18" s="9" t="s">
        <v>6</v>
      </c>
      <c r="G18" s="9"/>
      <c r="H18" s="58">
        <v>15</v>
      </c>
      <c r="I18" s="9"/>
      <c r="J18" s="9"/>
      <c r="K18" s="9"/>
      <c r="L18" s="9"/>
      <c r="M18" s="9"/>
      <c r="N18" s="58">
        <v>15</v>
      </c>
      <c r="O18" s="58">
        <v>15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 t="s">
        <v>9</v>
      </c>
      <c r="AD18" s="58">
        <v>1</v>
      </c>
      <c r="AE18" s="9">
        <v>0.5</v>
      </c>
    </row>
    <row r="19" spans="1:31">
      <c r="A19" s="9">
        <v>2</v>
      </c>
      <c r="B19" s="9">
        <v>1</v>
      </c>
      <c r="C19" s="57" t="s">
        <v>104</v>
      </c>
      <c r="D19" s="64" t="s">
        <v>61</v>
      </c>
      <c r="E19" s="9" t="s">
        <v>3</v>
      </c>
      <c r="F19" s="9" t="s">
        <v>5</v>
      </c>
      <c r="G19" s="9"/>
      <c r="H19" s="58">
        <v>15</v>
      </c>
      <c r="I19" s="9"/>
      <c r="J19" s="9"/>
      <c r="K19" s="9"/>
      <c r="L19" s="9"/>
      <c r="M19" s="9"/>
      <c r="N19" s="58">
        <v>15</v>
      </c>
      <c r="O19" s="58">
        <v>15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 t="s">
        <v>9</v>
      </c>
      <c r="AD19" s="58">
        <v>1</v>
      </c>
      <c r="AE19" s="9">
        <v>0.5</v>
      </c>
    </row>
    <row r="20" spans="1:31">
      <c r="A20" s="9">
        <v>3</v>
      </c>
      <c r="B20" s="9">
        <v>1</v>
      </c>
      <c r="C20" s="57" t="s">
        <v>105</v>
      </c>
      <c r="D20" s="64" t="s">
        <v>62</v>
      </c>
      <c r="E20" s="9" t="s">
        <v>3</v>
      </c>
      <c r="F20" s="9" t="s">
        <v>5</v>
      </c>
      <c r="G20" s="93"/>
      <c r="H20" s="58"/>
      <c r="I20" s="9"/>
      <c r="J20" s="9">
        <v>30</v>
      </c>
      <c r="K20" s="9"/>
      <c r="L20" s="9"/>
      <c r="M20" s="9"/>
      <c r="N20" s="58">
        <v>30</v>
      </c>
      <c r="O20" s="58"/>
      <c r="P20" s="9">
        <v>30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">
        <v>216</v>
      </c>
      <c r="AD20" s="58">
        <v>2</v>
      </c>
      <c r="AE20" s="9">
        <v>1</v>
      </c>
    </row>
    <row r="21" spans="1:31">
      <c r="A21" s="9">
        <v>4</v>
      </c>
      <c r="B21" s="9">
        <v>1</v>
      </c>
      <c r="C21" s="57" t="s">
        <v>106</v>
      </c>
      <c r="D21" s="64" t="s">
        <v>54</v>
      </c>
      <c r="E21" s="9" t="s">
        <v>3</v>
      </c>
      <c r="F21" s="9" t="s">
        <v>5</v>
      </c>
      <c r="G21" s="93"/>
      <c r="H21" s="58">
        <v>30</v>
      </c>
      <c r="I21" s="9"/>
      <c r="J21" s="58">
        <v>30</v>
      </c>
      <c r="K21" s="9"/>
      <c r="L21" s="9"/>
      <c r="M21" s="9"/>
      <c r="N21" s="58">
        <v>60</v>
      </c>
      <c r="O21" s="58">
        <v>30</v>
      </c>
      <c r="P21" s="9">
        <v>30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 t="s">
        <v>9</v>
      </c>
      <c r="AD21" s="58">
        <v>6</v>
      </c>
      <c r="AE21" s="9">
        <v>3</v>
      </c>
    </row>
    <row r="22" spans="1:31">
      <c r="A22" s="9">
        <v>5</v>
      </c>
      <c r="B22" s="9">
        <v>1</v>
      </c>
      <c r="C22" s="57" t="s">
        <v>107</v>
      </c>
      <c r="D22" s="64" t="s">
        <v>63</v>
      </c>
      <c r="E22" s="9" t="s">
        <v>3</v>
      </c>
      <c r="F22" s="9" t="s">
        <v>5</v>
      </c>
      <c r="G22" s="9" t="s">
        <v>203</v>
      </c>
      <c r="H22" s="58">
        <v>15</v>
      </c>
      <c r="I22" s="9"/>
      <c r="J22" s="58">
        <v>15</v>
      </c>
      <c r="K22" s="9"/>
      <c r="L22" s="9"/>
      <c r="M22" s="9"/>
      <c r="N22" s="58">
        <v>30</v>
      </c>
      <c r="O22" s="58">
        <v>15</v>
      </c>
      <c r="P22" s="9">
        <v>15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">
        <v>9</v>
      </c>
      <c r="AD22" s="58">
        <v>3</v>
      </c>
      <c r="AE22" s="9">
        <v>1.5</v>
      </c>
    </row>
    <row r="23" spans="1:31">
      <c r="A23" s="9">
        <v>6</v>
      </c>
      <c r="B23" s="9">
        <v>1</v>
      </c>
      <c r="C23" s="57" t="s">
        <v>108</v>
      </c>
      <c r="D23" s="64" t="s">
        <v>60</v>
      </c>
      <c r="E23" s="9" t="s">
        <v>4</v>
      </c>
      <c r="F23" s="9" t="s">
        <v>5</v>
      </c>
      <c r="G23" s="9" t="s">
        <v>203</v>
      </c>
      <c r="H23" s="58">
        <v>30</v>
      </c>
      <c r="I23" s="9"/>
      <c r="J23" s="58">
        <v>30</v>
      </c>
      <c r="K23" s="9"/>
      <c r="L23" s="9"/>
      <c r="M23" s="9"/>
      <c r="N23" s="58">
        <v>60</v>
      </c>
      <c r="O23" s="58">
        <v>30</v>
      </c>
      <c r="P23" s="9">
        <v>30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 t="s">
        <v>9</v>
      </c>
      <c r="AD23" s="58">
        <v>4</v>
      </c>
      <c r="AE23" s="9">
        <v>2.5</v>
      </c>
    </row>
    <row r="24" spans="1:31">
      <c r="A24" s="9">
        <v>7</v>
      </c>
      <c r="B24" s="9">
        <v>1</v>
      </c>
      <c r="C24" s="57" t="s">
        <v>109</v>
      </c>
      <c r="D24" s="60" t="s">
        <v>64</v>
      </c>
      <c r="E24" s="9" t="s">
        <v>4</v>
      </c>
      <c r="F24" s="9" t="s">
        <v>5</v>
      </c>
      <c r="G24" s="9" t="s">
        <v>203</v>
      </c>
      <c r="H24" s="58">
        <v>15</v>
      </c>
      <c r="I24" s="9"/>
      <c r="J24" s="58">
        <v>30</v>
      </c>
      <c r="K24" s="9"/>
      <c r="L24" s="9"/>
      <c r="M24" s="9"/>
      <c r="N24" s="58">
        <v>45</v>
      </c>
      <c r="O24" s="58">
        <v>15</v>
      </c>
      <c r="P24" s="9">
        <v>30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">
        <v>9</v>
      </c>
      <c r="AD24" s="58">
        <v>3</v>
      </c>
      <c r="AE24" s="9">
        <v>2</v>
      </c>
    </row>
    <row r="25" spans="1:31">
      <c r="A25" s="9">
        <v>8</v>
      </c>
      <c r="B25" s="9">
        <v>1</v>
      </c>
      <c r="C25" s="57" t="s">
        <v>110</v>
      </c>
      <c r="D25" s="60" t="s">
        <v>65</v>
      </c>
      <c r="E25" s="9" t="s">
        <v>4</v>
      </c>
      <c r="F25" s="9" t="s">
        <v>5</v>
      </c>
      <c r="G25" s="9" t="s">
        <v>203</v>
      </c>
      <c r="H25" s="58">
        <v>15</v>
      </c>
      <c r="I25" s="9"/>
      <c r="J25" s="58"/>
      <c r="K25" s="9">
        <v>15</v>
      </c>
      <c r="L25" s="9"/>
      <c r="M25" s="9"/>
      <c r="N25" s="58">
        <v>30</v>
      </c>
      <c r="O25" s="58">
        <v>15</v>
      </c>
      <c r="P25" s="9">
        <v>15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">
        <v>9</v>
      </c>
      <c r="AD25" s="59">
        <v>2</v>
      </c>
      <c r="AE25" s="9">
        <v>1.5</v>
      </c>
    </row>
    <row r="26" spans="1:31">
      <c r="A26" s="9">
        <v>9</v>
      </c>
      <c r="B26" s="9">
        <v>1</v>
      </c>
      <c r="C26" s="57" t="s">
        <v>111</v>
      </c>
      <c r="D26" s="64" t="s">
        <v>67</v>
      </c>
      <c r="E26" s="9" t="s">
        <v>4</v>
      </c>
      <c r="F26" s="9" t="s">
        <v>5</v>
      </c>
      <c r="G26" s="9" t="s">
        <v>203</v>
      </c>
      <c r="H26" s="58">
        <v>15</v>
      </c>
      <c r="I26" s="9"/>
      <c r="J26" s="58"/>
      <c r="K26" s="9">
        <v>10</v>
      </c>
      <c r="L26" s="9">
        <v>5</v>
      </c>
      <c r="M26" s="9"/>
      <c r="N26" s="58">
        <v>30</v>
      </c>
      <c r="O26" s="58">
        <v>15</v>
      </c>
      <c r="P26" s="9">
        <v>15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">
        <v>9</v>
      </c>
      <c r="AD26" s="59">
        <v>3</v>
      </c>
      <c r="AE26" s="9">
        <v>1.5</v>
      </c>
    </row>
    <row r="27" spans="1:31">
      <c r="A27" s="9">
        <v>10</v>
      </c>
      <c r="B27" s="9">
        <v>1</v>
      </c>
      <c r="C27" s="57" t="s">
        <v>160</v>
      </c>
      <c r="D27" s="64" t="s">
        <v>66</v>
      </c>
      <c r="E27" s="9" t="s">
        <v>4</v>
      </c>
      <c r="F27" s="9" t="s">
        <v>6</v>
      </c>
      <c r="G27" s="9" t="s">
        <v>203</v>
      </c>
      <c r="H27" s="58">
        <v>75</v>
      </c>
      <c r="I27" s="9"/>
      <c r="J27" s="58"/>
      <c r="K27" s="9"/>
      <c r="L27" s="9"/>
      <c r="M27" s="9"/>
      <c r="N27" s="58">
        <v>75</v>
      </c>
      <c r="O27" s="58">
        <v>75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 t="s">
        <v>9</v>
      </c>
      <c r="AD27" s="58">
        <v>5</v>
      </c>
      <c r="AE27" s="9">
        <v>3.5</v>
      </c>
    </row>
    <row r="28" spans="1:31">
      <c r="A28" s="9">
        <v>11</v>
      </c>
      <c r="B28" s="9">
        <v>1</v>
      </c>
      <c r="C28" s="54"/>
      <c r="D28" s="60" t="s">
        <v>57</v>
      </c>
      <c r="E28" s="9"/>
      <c r="F28" s="9" t="s">
        <v>5</v>
      </c>
      <c r="G28" s="9"/>
      <c r="H28" s="58"/>
      <c r="I28" s="9"/>
      <c r="J28" s="58"/>
      <c r="K28" s="9"/>
      <c r="L28" s="9"/>
      <c r="M28" s="9"/>
      <c r="N28" s="58"/>
      <c r="O28" s="58"/>
      <c r="P28" s="5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">
        <v>204</v>
      </c>
      <c r="AD28" s="58"/>
      <c r="AE28" s="9"/>
    </row>
    <row r="29" spans="1:31">
      <c r="A29" s="9">
        <v>12</v>
      </c>
      <c r="B29" s="9">
        <v>1</v>
      </c>
      <c r="C29" s="54"/>
      <c r="D29" s="60" t="s">
        <v>58</v>
      </c>
      <c r="E29" s="9"/>
      <c r="F29" s="9" t="s">
        <v>5</v>
      </c>
      <c r="G29" s="9"/>
      <c r="H29" s="58"/>
      <c r="I29" s="9"/>
      <c r="J29" s="58"/>
      <c r="K29" s="9"/>
      <c r="L29" s="9"/>
      <c r="M29" s="9"/>
      <c r="N29" s="58"/>
      <c r="O29" s="58"/>
      <c r="P29" s="58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 t="s">
        <v>204</v>
      </c>
      <c r="AD29" s="58"/>
      <c r="AE29" s="14"/>
    </row>
    <row r="30" spans="1:31">
      <c r="A30" s="61"/>
      <c r="B30" s="11"/>
      <c r="C30" s="62"/>
      <c r="D30" s="6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49"/>
      <c r="AE30" s="49"/>
    </row>
    <row r="31" spans="1:31">
      <c r="A31" s="9">
        <v>13</v>
      </c>
      <c r="B31" s="9">
        <v>2</v>
      </c>
      <c r="C31" s="57" t="s">
        <v>112</v>
      </c>
      <c r="D31" s="64" t="s">
        <v>74</v>
      </c>
      <c r="E31" s="9" t="s">
        <v>3</v>
      </c>
      <c r="F31" s="9" t="s">
        <v>5</v>
      </c>
      <c r="G31" s="93"/>
      <c r="H31" s="58">
        <v>30</v>
      </c>
      <c r="I31" s="9"/>
      <c r="J31" s="58">
        <v>20</v>
      </c>
      <c r="K31" s="9"/>
      <c r="L31" s="8">
        <v>10</v>
      </c>
      <c r="M31" s="9"/>
      <c r="N31" s="58">
        <v>60</v>
      </c>
      <c r="O31" s="9"/>
      <c r="P31" s="9"/>
      <c r="Q31" s="58">
        <v>30</v>
      </c>
      <c r="R31" s="58">
        <v>30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 t="s">
        <v>9</v>
      </c>
      <c r="AD31" s="58">
        <v>4</v>
      </c>
      <c r="AE31" s="9">
        <v>2.5</v>
      </c>
    </row>
    <row r="32" spans="1:31">
      <c r="A32" s="9">
        <v>14</v>
      </c>
      <c r="B32" s="9">
        <v>2</v>
      </c>
      <c r="C32" s="57" t="s">
        <v>113</v>
      </c>
      <c r="D32" s="64" t="s">
        <v>75</v>
      </c>
      <c r="E32" s="9" t="s">
        <v>3</v>
      </c>
      <c r="F32" s="9" t="s">
        <v>5</v>
      </c>
      <c r="G32" s="93"/>
      <c r="H32" s="58">
        <v>30</v>
      </c>
      <c r="I32" s="9"/>
      <c r="J32" s="58">
        <v>30</v>
      </c>
      <c r="K32" s="9"/>
      <c r="L32" s="58"/>
      <c r="M32" s="9"/>
      <c r="N32" s="58">
        <v>60</v>
      </c>
      <c r="O32" s="9"/>
      <c r="P32" s="9"/>
      <c r="Q32" s="58">
        <v>30</v>
      </c>
      <c r="R32" s="58">
        <v>30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 t="s">
        <v>9</v>
      </c>
      <c r="AD32" s="58">
        <v>5</v>
      </c>
      <c r="AE32" s="9">
        <v>3</v>
      </c>
    </row>
    <row r="33" spans="1:31">
      <c r="A33" s="9">
        <v>15</v>
      </c>
      <c r="B33" s="9">
        <v>2</v>
      </c>
      <c r="C33" s="57" t="s">
        <v>114</v>
      </c>
      <c r="D33" s="64" t="s">
        <v>76</v>
      </c>
      <c r="E33" s="9" t="s">
        <v>4</v>
      </c>
      <c r="F33" s="9" t="s">
        <v>5</v>
      </c>
      <c r="G33" s="9" t="s">
        <v>203</v>
      </c>
      <c r="H33" s="58"/>
      <c r="I33" s="9"/>
      <c r="J33" s="58">
        <v>24</v>
      </c>
      <c r="K33" s="9"/>
      <c r="L33" s="58">
        <v>6</v>
      </c>
      <c r="M33" s="9"/>
      <c r="N33" s="58">
        <v>30</v>
      </c>
      <c r="O33" s="9"/>
      <c r="P33" s="9"/>
      <c r="Q33" s="58"/>
      <c r="R33" s="58">
        <v>30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 t="s">
        <v>216</v>
      </c>
      <c r="AD33" s="58">
        <v>3</v>
      </c>
      <c r="AE33" s="9">
        <v>1.5</v>
      </c>
    </row>
    <row r="34" spans="1:31">
      <c r="A34" s="9">
        <v>16</v>
      </c>
      <c r="B34" s="9">
        <v>2</v>
      </c>
      <c r="C34" s="57" t="s">
        <v>115</v>
      </c>
      <c r="D34" s="64" t="s">
        <v>77</v>
      </c>
      <c r="E34" s="9" t="s">
        <v>4</v>
      </c>
      <c r="F34" s="9" t="s">
        <v>5</v>
      </c>
      <c r="G34" s="9" t="s">
        <v>203</v>
      </c>
      <c r="H34" s="58">
        <v>15</v>
      </c>
      <c r="J34" s="9">
        <v>30</v>
      </c>
      <c r="K34" s="9"/>
      <c r="L34" s="58"/>
      <c r="M34" s="9"/>
      <c r="N34" s="58">
        <v>45</v>
      </c>
      <c r="O34" s="9"/>
      <c r="P34" s="9"/>
      <c r="Q34" s="58">
        <v>15</v>
      </c>
      <c r="R34" s="58">
        <v>30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 t="s">
        <v>9</v>
      </c>
      <c r="AD34" s="58">
        <v>4</v>
      </c>
      <c r="AE34" s="9">
        <v>2.5</v>
      </c>
    </row>
    <row r="35" spans="1:31">
      <c r="A35" s="9">
        <v>17</v>
      </c>
      <c r="B35" s="9">
        <v>2</v>
      </c>
      <c r="C35" s="57" t="s">
        <v>116</v>
      </c>
      <c r="D35" s="64" t="s">
        <v>78</v>
      </c>
      <c r="E35" s="9" t="s">
        <v>4</v>
      </c>
      <c r="F35" s="9" t="s">
        <v>5</v>
      </c>
      <c r="G35" s="9" t="s">
        <v>203</v>
      </c>
      <c r="H35" s="58">
        <v>30</v>
      </c>
      <c r="I35" s="9"/>
      <c r="J35" s="58">
        <v>30</v>
      </c>
      <c r="K35" s="9"/>
      <c r="L35" s="58"/>
      <c r="M35" s="9"/>
      <c r="N35" s="58">
        <v>60</v>
      </c>
      <c r="O35" s="9"/>
      <c r="P35" s="9"/>
      <c r="Q35" s="58">
        <v>30</v>
      </c>
      <c r="R35" s="58">
        <v>30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 t="s">
        <v>9</v>
      </c>
      <c r="AD35" s="58">
        <v>5</v>
      </c>
      <c r="AE35" s="9">
        <v>3</v>
      </c>
    </row>
    <row r="36" spans="1:31">
      <c r="A36" s="9">
        <v>18</v>
      </c>
      <c r="B36" s="9">
        <v>2</v>
      </c>
      <c r="C36" s="57" t="s">
        <v>117</v>
      </c>
      <c r="D36" s="65" t="s">
        <v>79</v>
      </c>
      <c r="E36" s="9" t="s">
        <v>4</v>
      </c>
      <c r="F36" s="9" t="s">
        <v>5</v>
      </c>
      <c r="G36" s="9" t="s">
        <v>203</v>
      </c>
      <c r="H36" s="58">
        <v>15</v>
      </c>
      <c r="I36" s="9"/>
      <c r="J36" s="58">
        <v>30</v>
      </c>
      <c r="K36" s="9"/>
      <c r="L36" s="58"/>
      <c r="M36" s="9"/>
      <c r="N36" s="58">
        <v>45</v>
      </c>
      <c r="O36" s="9"/>
      <c r="P36" s="9"/>
      <c r="Q36" s="58">
        <v>15</v>
      </c>
      <c r="R36" s="58">
        <v>30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">
        <v>9</v>
      </c>
      <c r="AD36" s="58">
        <v>4</v>
      </c>
      <c r="AE36" s="9">
        <v>2</v>
      </c>
    </row>
    <row r="37" spans="1:31">
      <c r="A37" s="9">
        <v>19</v>
      </c>
      <c r="B37" s="9">
        <v>2</v>
      </c>
      <c r="C37" s="57" t="s">
        <v>118</v>
      </c>
      <c r="D37" s="64" t="s">
        <v>80</v>
      </c>
      <c r="E37" s="9" t="s">
        <v>4</v>
      </c>
      <c r="F37" s="9" t="s">
        <v>5</v>
      </c>
      <c r="G37" s="9" t="s">
        <v>203</v>
      </c>
      <c r="H37" s="58"/>
      <c r="I37" s="9"/>
      <c r="J37" s="58">
        <v>9</v>
      </c>
      <c r="K37" s="9"/>
      <c r="L37" s="58">
        <v>6</v>
      </c>
      <c r="M37" s="9"/>
      <c r="N37" s="58">
        <v>15</v>
      </c>
      <c r="O37" s="9"/>
      <c r="P37" s="9"/>
      <c r="Q37" s="58"/>
      <c r="R37" s="58">
        <v>15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 t="s">
        <v>216</v>
      </c>
      <c r="AD37" s="58">
        <v>1</v>
      </c>
      <c r="AE37" s="9">
        <v>0.5</v>
      </c>
    </row>
    <row r="38" spans="1:31">
      <c r="A38" s="9">
        <v>20</v>
      </c>
      <c r="B38" s="9">
        <v>2</v>
      </c>
      <c r="C38" s="57" t="s">
        <v>188</v>
      </c>
      <c r="D38" s="64" t="s">
        <v>56</v>
      </c>
      <c r="E38" s="9" t="s">
        <v>4</v>
      </c>
      <c r="F38" s="9" t="s">
        <v>6</v>
      </c>
      <c r="G38" s="9"/>
      <c r="H38" s="58"/>
      <c r="I38" s="9"/>
      <c r="J38" s="58"/>
      <c r="K38" s="9"/>
      <c r="L38" s="9"/>
      <c r="M38" s="14">
        <f>4*5*7</f>
        <v>140</v>
      </c>
      <c r="N38" s="58"/>
      <c r="O38" s="9"/>
      <c r="P38" s="9"/>
      <c r="Q38" s="58"/>
      <c r="R38" s="58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">
        <v>216</v>
      </c>
      <c r="AD38" s="58">
        <v>4</v>
      </c>
      <c r="AE38" s="9">
        <v>2</v>
      </c>
    </row>
    <row r="39" spans="1:31">
      <c r="A39" s="11"/>
      <c r="B39" s="11"/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49"/>
      <c r="AE39" s="49"/>
    </row>
    <row r="40" spans="1:31">
      <c r="A40" s="9">
        <v>21</v>
      </c>
      <c r="B40" s="9">
        <v>3</v>
      </c>
      <c r="C40" s="57" t="s">
        <v>161</v>
      </c>
      <c r="D40" s="64" t="s">
        <v>55</v>
      </c>
      <c r="E40" s="9" t="s">
        <v>3</v>
      </c>
      <c r="F40" s="9" t="s">
        <v>6</v>
      </c>
      <c r="G40" s="93"/>
      <c r="H40" s="67"/>
      <c r="I40" s="9"/>
      <c r="J40" s="67">
        <v>60</v>
      </c>
      <c r="K40" s="9"/>
      <c r="L40" s="9"/>
      <c r="M40" s="9"/>
      <c r="N40" s="67">
        <v>60</v>
      </c>
      <c r="O40" s="9"/>
      <c r="P40" s="9"/>
      <c r="Q40" s="9"/>
      <c r="R40" s="9"/>
      <c r="S40" s="66"/>
      <c r="T40" s="67">
        <v>60</v>
      </c>
      <c r="U40" s="9"/>
      <c r="V40" s="9"/>
      <c r="W40" s="9"/>
      <c r="X40" s="9"/>
      <c r="Y40" s="9"/>
      <c r="Z40" s="9"/>
      <c r="AA40" s="9"/>
      <c r="AB40" s="9"/>
      <c r="AC40" s="9" t="s">
        <v>9</v>
      </c>
      <c r="AD40" s="67">
        <v>3</v>
      </c>
      <c r="AE40" s="9">
        <v>2.5</v>
      </c>
    </row>
    <row r="41" spans="1:31">
      <c r="A41" s="9">
        <v>22</v>
      </c>
      <c r="B41" s="9">
        <v>3</v>
      </c>
      <c r="C41" s="57" t="s">
        <v>162</v>
      </c>
      <c r="D41" s="68" t="s">
        <v>224</v>
      </c>
      <c r="E41" s="9" t="s">
        <v>15</v>
      </c>
      <c r="F41" s="9" t="s">
        <v>6</v>
      </c>
      <c r="G41" s="93"/>
      <c r="H41" s="67">
        <v>15</v>
      </c>
      <c r="I41" s="9"/>
      <c r="J41" s="67">
        <v>15</v>
      </c>
      <c r="K41" s="9"/>
      <c r="L41" s="9"/>
      <c r="M41" s="9"/>
      <c r="N41" s="67">
        <v>30</v>
      </c>
      <c r="O41" s="9"/>
      <c r="P41" s="9"/>
      <c r="Q41" s="9"/>
      <c r="R41" s="9"/>
      <c r="S41" s="66">
        <v>15</v>
      </c>
      <c r="T41" s="67">
        <v>15</v>
      </c>
      <c r="U41" s="9"/>
      <c r="V41" s="9"/>
      <c r="W41" s="9"/>
      <c r="X41" s="9"/>
      <c r="Y41" s="9"/>
      <c r="Z41" s="9"/>
      <c r="AA41" s="9"/>
      <c r="AB41" s="9"/>
      <c r="AC41" s="9" t="s">
        <v>9</v>
      </c>
      <c r="AD41" s="67">
        <v>2</v>
      </c>
      <c r="AE41" s="9">
        <v>1.5</v>
      </c>
    </row>
    <row r="42" spans="1:31">
      <c r="A42" s="9">
        <v>23</v>
      </c>
      <c r="B42" s="9">
        <v>3</v>
      </c>
      <c r="C42" s="57" t="s">
        <v>163</v>
      </c>
      <c r="D42" s="64" t="s">
        <v>81</v>
      </c>
      <c r="E42" s="9" t="s">
        <v>4</v>
      </c>
      <c r="F42" s="9" t="s">
        <v>5</v>
      </c>
      <c r="G42" s="9" t="s">
        <v>203</v>
      </c>
      <c r="H42" s="66">
        <v>15</v>
      </c>
      <c r="J42" s="9">
        <v>30</v>
      </c>
      <c r="K42" s="9"/>
      <c r="L42" s="9"/>
      <c r="M42" s="9"/>
      <c r="N42" s="67">
        <v>45</v>
      </c>
      <c r="O42" s="9"/>
      <c r="P42" s="9"/>
      <c r="Q42" s="9"/>
      <c r="R42" s="9"/>
      <c r="S42" s="66">
        <v>15</v>
      </c>
      <c r="T42" s="67">
        <v>30</v>
      </c>
      <c r="U42" s="9"/>
      <c r="V42" s="9"/>
      <c r="W42" s="9"/>
      <c r="X42" s="9"/>
      <c r="Y42" s="9"/>
      <c r="Z42" s="9"/>
      <c r="AA42" s="9"/>
      <c r="AB42" s="9"/>
      <c r="AC42" s="9" t="s">
        <v>9</v>
      </c>
      <c r="AD42" s="67">
        <v>4</v>
      </c>
      <c r="AE42" s="9">
        <v>2.5</v>
      </c>
    </row>
    <row r="43" spans="1:31">
      <c r="A43" s="9">
        <v>24</v>
      </c>
      <c r="B43" s="9">
        <v>3</v>
      </c>
      <c r="C43" s="57" t="s">
        <v>164</v>
      </c>
      <c r="D43" s="64" t="s">
        <v>82</v>
      </c>
      <c r="E43" s="9" t="s">
        <v>4</v>
      </c>
      <c r="F43" s="9" t="s">
        <v>5</v>
      </c>
      <c r="H43" s="66">
        <v>30</v>
      </c>
      <c r="I43" s="9"/>
      <c r="J43" s="67">
        <v>30</v>
      </c>
      <c r="K43" s="9"/>
      <c r="L43" s="9"/>
      <c r="M43" s="9"/>
      <c r="N43" s="67">
        <v>60</v>
      </c>
      <c r="O43" s="9"/>
      <c r="P43" s="9"/>
      <c r="Q43" s="9"/>
      <c r="R43" s="9"/>
      <c r="S43" s="66">
        <v>30</v>
      </c>
      <c r="T43" s="67">
        <v>30</v>
      </c>
      <c r="U43" s="9"/>
      <c r="V43" s="9"/>
      <c r="W43" s="9"/>
      <c r="X43" s="9"/>
      <c r="Y43" s="9"/>
      <c r="Z43" s="9"/>
      <c r="AA43" s="9"/>
      <c r="AB43" s="9"/>
      <c r="AC43" s="9" t="s">
        <v>9</v>
      </c>
      <c r="AD43" s="67">
        <v>5</v>
      </c>
      <c r="AE43" s="9">
        <v>2.5</v>
      </c>
    </row>
    <row r="44" spans="1:31">
      <c r="A44" s="9">
        <v>25</v>
      </c>
      <c r="B44" s="9">
        <v>3</v>
      </c>
      <c r="C44" s="57" t="s">
        <v>165</v>
      </c>
      <c r="D44" s="68" t="s">
        <v>83</v>
      </c>
      <c r="E44" s="9" t="s">
        <v>4</v>
      </c>
      <c r="F44" s="9" t="s">
        <v>5</v>
      </c>
      <c r="G44" s="9" t="s">
        <v>203</v>
      </c>
      <c r="H44" s="66">
        <v>15</v>
      </c>
      <c r="I44" s="9"/>
      <c r="J44" s="67">
        <v>30</v>
      </c>
      <c r="K44" s="9"/>
      <c r="L44" s="9"/>
      <c r="M44" s="9"/>
      <c r="N44" s="67">
        <v>45</v>
      </c>
      <c r="O44" s="9"/>
      <c r="P44" s="9"/>
      <c r="Q44" s="9"/>
      <c r="R44" s="9"/>
      <c r="S44" s="66">
        <v>15</v>
      </c>
      <c r="T44" s="67">
        <v>30</v>
      </c>
      <c r="U44" s="9"/>
      <c r="V44" s="9"/>
      <c r="W44" s="9"/>
      <c r="X44" s="9"/>
      <c r="Y44" s="9"/>
      <c r="Z44" s="9"/>
      <c r="AA44" s="9"/>
      <c r="AB44" s="9"/>
      <c r="AC44" s="9" t="s">
        <v>9</v>
      </c>
      <c r="AD44" s="67">
        <v>3</v>
      </c>
      <c r="AE44" s="9">
        <v>2</v>
      </c>
    </row>
    <row r="45" spans="1:31">
      <c r="A45" s="9">
        <v>26</v>
      </c>
      <c r="B45" s="9">
        <v>3</v>
      </c>
      <c r="C45" s="57" t="s">
        <v>119</v>
      </c>
      <c r="D45" s="64" t="s">
        <v>84</v>
      </c>
      <c r="E45" s="9" t="s">
        <v>4</v>
      </c>
      <c r="F45" s="9" t="s">
        <v>5</v>
      </c>
      <c r="G45" s="9" t="s">
        <v>203</v>
      </c>
      <c r="H45" s="66">
        <v>15</v>
      </c>
      <c r="I45" s="9"/>
      <c r="J45" s="67">
        <v>30</v>
      </c>
      <c r="K45" s="9"/>
      <c r="L45" s="9"/>
      <c r="M45" s="9"/>
      <c r="N45" s="67">
        <v>45</v>
      </c>
      <c r="O45" s="9"/>
      <c r="P45" s="9"/>
      <c r="Q45" s="9"/>
      <c r="R45" s="9"/>
      <c r="S45" s="66">
        <v>15</v>
      </c>
      <c r="T45" s="67">
        <v>30</v>
      </c>
      <c r="U45" s="9"/>
      <c r="V45" s="9"/>
      <c r="W45" s="9"/>
      <c r="X45" s="9"/>
      <c r="Y45" s="9"/>
      <c r="Z45" s="9"/>
      <c r="AA45" s="9"/>
      <c r="AB45" s="9"/>
      <c r="AC45" s="9" t="s">
        <v>9</v>
      </c>
      <c r="AD45" s="67">
        <v>3</v>
      </c>
      <c r="AE45" s="9">
        <v>2</v>
      </c>
    </row>
    <row r="46" spans="1:31">
      <c r="A46" s="9">
        <v>27</v>
      </c>
      <c r="B46" s="9">
        <v>3</v>
      </c>
      <c r="C46" s="57" t="s">
        <v>120</v>
      </c>
      <c r="D46" s="64" t="s">
        <v>85</v>
      </c>
      <c r="E46" s="9" t="s">
        <v>4</v>
      </c>
      <c r="F46" s="9" t="s">
        <v>5</v>
      </c>
      <c r="G46" s="9" t="s">
        <v>203</v>
      </c>
      <c r="H46" s="66">
        <v>15</v>
      </c>
      <c r="I46" s="9"/>
      <c r="J46" s="67">
        <v>15</v>
      </c>
      <c r="K46" s="9"/>
      <c r="L46" s="9">
        <v>10</v>
      </c>
      <c r="M46" s="9"/>
      <c r="N46" s="67">
        <v>40</v>
      </c>
      <c r="O46" s="9"/>
      <c r="P46" s="9"/>
      <c r="Q46" s="9"/>
      <c r="R46" s="9"/>
      <c r="S46" s="66">
        <v>15</v>
      </c>
      <c r="T46" s="67">
        <v>25</v>
      </c>
      <c r="U46" s="9"/>
      <c r="V46" s="9"/>
      <c r="W46" s="9"/>
      <c r="X46" s="9"/>
      <c r="Y46" s="9"/>
      <c r="Z46" s="9"/>
      <c r="AA46" s="9"/>
      <c r="AB46" s="9"/>
      <c r="AC46" s="9" t="s">
        <v>9</v>
      </c>
      <c r="AD46" s="67">
        <v>3</v>
      </c>
      <c r="AE46" s="9">
        <v>2</v>
      </c>
    </row>
    <row r="47" spans="1:31">
      <c r="A47" s="9">
        <v>28</v>
      </c>
      <c r="B47" s="9">
        <v>3</v>
      </c>
      <c r="C47" s="57" t="s">
        <v>121</v>
      </c>
      <c r="D47" s="64" t="s">
        <v>86</v>
      </c>
      <c r="E47" s="9" t="s">
        <v>4</v>
      </c>
      <c r="F47" s="9" t="s">
        <v>5</v>
      </c>
      <c r="G47" s="9" t="s">
        <v>203</v>
      </c>
      <c r="H47" s="66">
        <v>15</v>
      </c>
      <c r="I47" s="9"/>
      <c r="J47" s="67">
        <v>30</v>
      </c>
      <c r="K47" s="9"/>
      <c r="L47" s="9"/>
      <c r="M47" s="9"/>
      <c r="N47" s="67">
        <v>45</v>
      </c>
      <c r="O47" s="9"/>
      <c r="P47" s="9"/>
      <c r="Q47" s="9"/>
      <c r="R47" s="9"/>
      <c r="S47" s="66">
        <v>15</v>
      </c>
      <c r="T47" s="67">
        <v>30</v>
      </c>
      <c r="U47" s="9"/>
      <c r="V47" s="9"/>
      <c r="W47" s="9"/>
      <c r="X47" s="9"/>
      <c r="Y47" s="9"/>
      <c r="Z47" s="9"/>
      <c r="AA47" s="9"/>
      <c r="AB47" s="9"/>
      <c r="AC47" s="9" t="s">
        <v>9</v>
      </c>
      <c r="AD47" s="67">
        <v>4</v>
      </c>
      <c r="AE47" s="9">
        <v>2</v>
      </c>
    </row>
    <row r="48" spans="1:31">
      <c r="A48" s="9">
        <v>29</v>
      </c>
      <c r="B48" s="9">
        <v>3</v>
      </c>
      <c r="C48" s="57" t="s">
        <v>189</v>
      </c>
      <c r="D48" s="68" t="s">
        <v>87</v>
      </c>
      <c r="E48" s="9" t="s">
        <v>4</v>
      </c>
      <c r="F48" s="9" t="s">
        <v>5</v>
      </c>
      <c r="G48" s="9" t="s">
        <v>203</v>
      </c>
      <c r="H48" s="66">
        <v>15</v>
      </c>
      <c r="I48" s="9"/>
      <c r="J48" s="67">
        <v>30</v>
      </c>
      <c r="K48" s="9"/>
      <c r="L48" s="9"/>
      <c r="M48" s="9"/>
      <c r="N48" s="67">
        <v>45</v>
      </c>
      <c r="O48" s="9"/>
      <c r="P48" s="9"/>
      <c r="Q48" s="9"/>
      <c r="R48" s="9"/>
      <c r="S48" s="66">
        <v>15</v>
      </c>
      <c r="T48" s="67">
        <v>30</v>
      </c>
      <c r="U48" s="9"/>
      <c r="V48" s="9"/>
      <c r="W48" s="9"/>
      <c r="X48" s="9"/>
      <c r="Y48" s="9"/>
      <c r="Z48" s="9"/>
      <c r="AA48" s="9"/>
      <c r="AB48" s="9"/>
      <c r="AC48" s="9" t="s">
        <v>9</v>
      </c>
      <c r="AD48" s="67">
        <v>3</v>
      </c>
      <c r="AE48" s="9">
        <v>2</v>
      </c>
    </row>
    <row r="49" spans="1:31">
      <c r="A49" s="51"/>
      <c r="B49" s="51"/>
      <c r="C49" s="52"/>
      <c r="D49" s="53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>
      <c r="A50" s="22">
        <v>30</v>
      </c>
      <c r="B50" s="22">
        <v>4</v>
      </c>
      <c r="C50" s="69" t="s">
        <v>166</v>
      </c>
      <c r="D50" s="70" t="s">
        <v>59</v>
      </c>
      <c r="E50" s="22" t="s">
        <v>3</v>
      </c>
      <c r="F50" s="22" t="s">
        <v>6</v>
      </c>
      <c r="G50" s="93"/>
      <c r="H50" s="58"/>
      <c r="I50" s="9"/>
      <c r="J50" s="58">
        <v>60</v>
      </c>
      <c r="K50" s="22"/>
      <c r="L50" s="58"/>
      <c r="M50" s="9"/>
      <c r="N50" s="58">
        <v>60</v>
      </c>
      <c r="O50" s="9"/>
      <c r="P50" s="9"/>
      <c r="Q50" s="9"/>
      <c r="R50" s="9"/>
      <c r="S50" s="9"/>
      <c r="T50" s="22"/>
      <c r="U50" s="71"/>
      <c r="V50" s="58">
        <v>60</v>
      </c>
      <c r="W50" s="22"/>
      <c r="X50" s="22"/>
      <c r="Y50" s="22"/>
      <c r="Z50" s="22"/>
      <c r="AA50" s="22"/>
      <c r="AB50" s="22"/>
      <c r="AC50" s="22" t="s">
        <v>9</v>
      </c>
      <c r="AD50" s="58">
        <v>4</v>
      </c>
      <c r="AE50" s="22">
        <v>2.5</v>
      </c>
    </row>
    <row r="51" spans="1:31">
      <c r="A51" s="9">
        <v>31</v>
      </c>
      <c r="B51" s="9">
        <v>4</v>
      </c>
      <c r="C51" s="69" t="s">
        <v>167</v>
      </c>
      <c r="D51" s="60" t="s">
        <v>88</v>
      </c>
      <c r="E51" s="22" t="s">
        <v>3</v>
      </c>
      <c r="F51" s="22" t="s">
        <v>6</v>
      </c>
      <c r="G51" s="9"/>
      <c r="H51" s="57"/>
      <c r="I51" s="9"/>
      <c r="J51" s="57">
        <v>30</v>
      </c>
      <c r="K51" s="9"/>
      <c r="L51" s="57"/>
      <c r="M51" s="9"/>
      <c r="N51" s="57">
        <v>30</v>
      </c>
      <c r="O51" s="9"/>
      <c r="P51" s="9"/>
      <c r="Q51" s="9"/>
      <c r="R51" s="9"/>
      <c r="S51" s="9"/>
      <c r="T51" s="22"/>
      <c r="U51" s="72"/>
      <c r="V51" s="57">
        <v>30</v>
      </c>
      <c r="W51" s="22"/>
      <c r="X51" s="22"/>
      <c r="Y51" s="22"/>
      <c r="Z51" s="22"/>
      <c r="AA51" s="22"/>
      <c r="AB51" s="22"/>
      <c r="AC51" s="22" t="s">
        <v>9</v>
      </c>
      <c r="AD51" s="57">
        <v>0</v>
      </c>
      <c r="AE51" s="22">
        <v>1</v>
      </c>
    </row>
    <row r="52" spans="1:31">
      <c r="A52" s="9">
        <v>32</v>
      </c>
      <c r="B52" s="9">
        <v>4</v>
      </c>
      <c r="C52" s="69" t="s">
        <v>168</v>
      </c>
      <c r="D52" s="64" t="s">
        <v>89</v>
      </c>
      <c r="E52" s="9" t="s">
        <v>4</v>
      </c>
      <c r="F52" s="9" t="s">
        <v>5</v>
      </c>
      <c r="G52" s="22" t="s">
        <v>203</v>
      </c>
      <c r="H52" s="71">
        <v>15</v>
      </c>
      <c r="I52" s="9"/>
      <c r="J52" s="58">
        <v>42</v>
      </c>
      <c r="K52" s="9"/>
      <c r="L52" s="58">
        <v>3</v>
      </c>
      <c r="M52" s="9"/>
      <c r="N52" s="58">
        <v>60</v>
      </c>
      <c r="O52" s="9"/>
      <c r="P52" s="9"/>
      <c r="Q52" s="9"/>
      <c r="R52" s="9"/>
      <c r="S52" s="9"/>
      <c r="T52" s="22"/>
      <c r="U52" s="71">
        <v>15</v>
      </c>
      <c r="V52" s="58">
        <v>45</v>
      </c>
      <c r="W52" s="22"/>
      <c r="X52" s="22"/>
      <c r="Y52" s="22"/>
      <c r="Z52" s="22"/>
      <c r="AA52" s="22"/>
      <c r="AB52" s="22"/>
      <c r="AC52" s="22" t="s">
        <v>9</v>
      </c>
      <c r="AD52" s="58">
        <v>5</v>
      </c>
      <c r="AE52" s="22">
        <v>3</v>
      </c>
    </row>
    <row r="53" spans="1:31">
      <c r="A53" s="22">
        <v>33</v>
      </c>
      <c r="B53" s="9">
        <v>4</v>
      </c>
      <c r="C53" s="69" t="s">
        <v>169</v>
      </c>
      <c r="D53" s="64" t="s">
        <v>90</v>
      </c>
      <c r="E53" s="9" t="s">
        <v>4</v>
      </c>
      <c r="F53" s="9" t="s">
        <v>5</v>
      </c>
      <c r="G53" s="22" t="s">
        <v>203</v>
      </c>
      <c r="H53" s="71">
        <v>15</v>
      </c>
      <c r="I53" s="9"/>
      <c r="J53" s="58">
        <v>45</v>
      </c>
      <c r="K53" s="9"/>
      <c r="L53" s="58"/>
      <c r="M53" s="9"/>
      <c r="N53" s="58">
        <v>60</v>
      </c>
      <c r="O53" s="9"/>
      <c r="P53" s="9"/>
      <c r="Q53" s="9"/>
      <c r="R53" s="9"/>
      <c r="S53" s="9"/>
      <c r="T53" s="22"/>
      <c r="U53" s="71">
        <v>15</v>
      </c>
      <c r="V53" s="58">
        <v>45</v>
      </c>
      <c r="W53" s="22"/>
      <c r="X53" s="22"/>
      <c r="Y53" s="22"/>
      <c r="Z53" s="22"/>
      <c r="AA53" s="22"/>
      <c r="AB53" s="22"/>
      <c r="AC53" s="22" t="s">
        <v>9</v>
      </c>
      <c r="AD53" s="58">
        <v>5</v>
      </c>
      <c r="AE53" s="22">
        <v>2.5</v>
      </c>
    </row>
    <row r="54" spans="1:31">
      <c r="A54" s="9">
        <v>34</v>
      </c>
      <c r="B54" s="9">
        <v>4</v>
      </c>
      <c r="C54" s="69" t="s">
        <v>170</v>
      </c>
      <c r="D54" s="68" t="s">
        <v>91</v>
      </c>
      <c r="E54" s="9" t="s">
        <v>4</v>
      </c>
      <c r="F54" s="9" t="s">
        <v>5</v>
      </c>
      <c r="G54" s="22" t="s">
        <v>203</v>
      </c>
      <c r="H54" s="71">
        <v>30</v>
      </c>
      <c r="I54" s="9"/>
      <c r="J54" s="58">
        <v>45</v>
      </c>
      <c r="K54" s="9"/>
      <c r="L54" s="58">
        <v>10</v>
      </c>
      <c r="M54" s="9"/>
      <c r="N54" s="58">
        <v>85</v>
      </c>
      <c r="O54" s="9"/>
      <c r="P54" s="9"/>
      <c r="Q54" s="9"/>
      <c r="R54" s="9"/>
      <c r="S54" s="9"/>
      <c r="T54" s="22"/>
      <c r="U54" s="71">
        <v>30</v>
      </c>
      <c r="V54" s="58">
        <v>55</v>
      </c>
      <c r="W54" s="22"/>
      <c r="X54" s="22"/>
      <c r="Y54" s="22"/>
      <c r="Z54" s="22"/>
      <c r="AA54" s="22"/>
      <c r="AB54" s="22"/>
      <c r="AC54" s="22" t="s">
        <v>9</v>
      </c>
      <c r="AD54" s="58">
        <v>5</v>
      </c>
      <c r="AE54" s="22">
        <v>3.5</v>
      </c>
    </row>
    <row r="55" spans="1:31">
      <c r="A55" s="9">
        <v>35</v>
      </c>
      <c r="B55" s="9">
        <v>4</v>
      </c>
      <c r="C55" s="69" t="s">
        <v>122</v>
      </c>
      <c r="D55" s="65" t="s">
        <v>92</v>
      </c>
      <c r="E55" s="9" t="s">
        <v>4</v>
      </c>
      <c r="F55" s="9" t="s">
        <v>5</v>
      </c>
      <c r="G55" s="22" t="s">
        <v>203</v>
      </c>
      <c r="H55" s="72">
        <v>15</v>
      </c>
      <c r="I55" s="9"/>
      <c r="J55" s="57">
        <v>30</v>
      </c>
      <c r="K55" s="9"/>
      <c r="L55" s="57"/>
      <c r="M55" s="9"/>
      <c r="N55" s="57">
        <v>45</v>
      </c>
      <c r="O55" s="9"/>
      <c r="P55" s="9"/>
      <c r="Q55" s="9"/>
      <c r="R55" s="9"/>
      <c r="S55" s="9"/>
      <c r="T55" s="22"/>
      <c r="U55" s="72">
        <v>15</v>
      </c>
      <c r="V55" s="57">
        <v>30</v>
      </c>
      <c r="W55" s="22"/>
      <c r="X55" s="22"/>
      <c r="Y55" s="22"/>
      <c r="Z55" s="22"/>
      <c r="AA55" s="22"/>
      <c r="AB55" s="22"/>
      <c r="AC55" s="22" t="s">
        <v>9</v>
      </c>
      <c r="AD55" s="57">
        <v>4</v>
      </c>
      <c r="AE55" s="22">
        <v>2</v>
      </c>
    </row>
    <row r="56" spans="1:31">
      <c r="A56" s="22">
        <v>36</v>
      </c>
      <c r="B56" s="9">
        <v>4</v>
      </c>
      <c r="C56" s="69" t="s">
        <v>123</v>
      </c>
      <c r="D56" s="64" t="s">
        <v>93</v>
      </c>
      <c r="E56" s="9" t="s">
        <v>4</v>
      </c>
      <c r="F56" s="9" t="s">
        <v>5</v>
      </c>
      <c r="G56" s="22" t="s">
        <v>203</v>
      </c>
      <c r="H56" s="71">
        <v>15</v>
      </c>
      <c r="I56" s="9"/>
      <c r="J56" s="58">
        <v>30</v>
      </c>
      <c r="K56" s="9"/>
      <c r="L56" s="58">
        <v>10</v>
      </c>
      <c r="M56" s="9"/>
      <c r="N56" s="58">
        <v>55</v>
      </c>
      <c r="O56" s="9"/>
      <c r="P56" s="9"/>
      <c r="Q56" s="9"/>
      <c r="R56" s="9"/>
      <c r="S56" s="9"/>
      <c r="T56" s="9"/>
      <c r="U56" s="71">
        <v>15</v>
      </c>
      <c r="V56" s="58">
        <v>40</v>
      </c>
      <c r="W56" s="9"/>
      <c r="X56" s="9"/>
      <c r="Y56" s="9"/>
      <c r="Z56" s="9"/>
      <c r="AA56" s="9"/>
      <c r="AB56" s="9"/>
      <c r="AC56" s="22" t="s">
        <v>9</v>
      </c>
      <c r="AD56" s="58">
        <v>4</v>
      </c>
      <c r="AE56" s="9">
        <v>2.5</v>
      </c>
    </row>
    <row r="57" spans="1:31">
      <c r="A57" s="9">
        <v>37</v>
      </c>
      <c r="B57" s="9">
        <v>4</v>
      </c>
      <c r="C57" s="69" t="s">
        <v>190</v>
      </c>
      <c r="D57" s="64" t="s">
        <v>94</v>
      </c>
      <c r="E57" s="9" t="s">
        <v>4</v>
      </c>
      <c r="F57" s="9" t="s">
        <v>6</v>
      </c>
      <c r="G57" s="9"/>
      <c r="H57" s="71"/>
      <c r="I57" s="9"/>
      <c r="J57" s="58">
        <v>51</v>
      </c>
      <c r="K57" s="9"/>
      <c r="L57" s="59">
        <v>6</v>
      </c>
      <c r="M57" s="9"/>
      <c r="N57" s="58">
        <v>57</v>
      </c>
      <c r="O57" s="9"/>
      <c r="P57" s="9"/>
      <c r="Q57" s="9"/>
      <c r="R57" s="9"/>
      <c r="S57" s="9"/>
      <c r="T57" s="9"/>
      <c r="U57" s="71"/>
      <c r="V57" s="58">
        <v>57</v>
      </c>
      <c r="W57" s="9"/>
      <c r="X57" s="9"/>
      <c r="Y57" s="9"/>
      <c r="Z57" s="9"/>
      <c r="AA57" s="9"/>
      <c r="AB57" s="9"/>
      <c r="AC57" s="22" t="s">
        <v>216</v>
      </c>
      <c r="AD57" s="58">
        <v>3</v>
      </c>
      <c r="AE57" s="9">
        <v>2.5</v>
      </c>
    </row>
    <row r="58" spans="1:31">
      <c r="A58" s="11"/>
      <c r="B58" s="11"/>
      <c r="C58" s="63"/>
      <c r="D58" s="73"/>
      <c r="E58" s="11"/>
      <c r="F58" s="11"/>
      <c r="G58" s="11"/>
      <c r="H58" s="74"/>
      <c r="I58" s="11"/>
      <c r="J58" s="75"/>
      <c r="K58" s="11"/>
      <c r="L58" s="11"/>
      <c r="M58" s="11"/>
      <c r="N58" s="74"/>
      <c r="O58" s="11"/>
      <c r="P58" s="11"/>
      <c r="Q58" s="11"/>
      <c r="R58" s="11"/>
      <c r="S58" s="11"/>
      <c r="T58" s="11"/>
      <c r="U58" s="74"/>
      <c r="V58" s="75"/>
      <c r="W58" s="11"/>
      <c r="X58" s="11"/>
      <c r="Y58" s="11"/>
      <c r="Z58" s="11"/>
      <c r="AA58" s="11"/>
      <c r="AB58" s="11"/>
      <c r="AC58" s="11"/>
      <c r="AD58" s="74"/>
      <c r="AE58" s="49"/>
    </row>
    <row r="59" spans="1:31">
      <c r="A59" s="9">
        <v>38</v>
      </c>
      <c r="B59" s="9">
        <v>5</v>
      </c>
      <c r="C59" s="57" t="s">
        <v>171</v>
      </c>
      <c r="D59" s="68" t="s">
        <v>226</v>
      </c>
      <c r="E59" s="9" t="s">
        <v>15</v>
      </c>
      <c r="F59" s="9" t="s">
        <v>5</v>
      </c>
      <c r="G59" s="93"/>
      <c r="H59" s="58">
        <v>15</v>
      </c>
      <c r="I59" s="9">
        <v>30</v>
      </c>
      <c r="J59" s="58"/>
      <c r="K59" s="9"/>
      <c r="L59" s="9"/>
      <c r="M59" s="9"/>
      <c r="N59" s="58">
        <v>45</v>
      </c>
      <c r="O59" s="9"/>
      <c r="P59" s="9"/>
      <c r="Q59" s="9"/>
      <c r="R59" s="9"/>
      <c r="S59" s="9"/>
      <c r="T59" s="9"/>
      <c r="U59" s="9"/>
      <c r="V59" s="9"/>
      <c r="W59" s="71">
        <v>15</v>
      </c>
      <c r="X59" s="58">
        <v>30</v>
      </c>
      <c r="Y59" s="9"/>
      <c r="Z59" s="9"/>
      <c r="AA59" s="9"/>
      <c r="AB59" s="9"/>
      <c r="AC59" s="9" t="s">
        <v>9</v>
      </c>
      <c r="AD59" s="58">
        <v>3</v>
      </c>
      <c r="AE59" s="9">
        <v>2</v>
      </c>
    </row>
    <row r="60" spans="1:31">
      <c r="A60" s="9">
        <v>39</v>
      </c>
      <c r="B60" s="9">
        <v>5</v>
      </c>
      <c r="C60" s="57" t="s">
        <v>172</v>
      </c>
      <c r="D60" s="64" t="s">
        <v>95</v>
      </c>
      <c r="E60" s="9" t="s">
        <v>3</v>
      </c>
      <c r="F60" s="9" t="s">
        <v>5</v>
      </c>
      <c r="G60" s="93"/>
      <c r="H60" s="58">
        <v>15</v>
      </c>
      <c r="I60" s="9"/>
      <c r="J60" s="58">
        <v>30</v>
      </c>
      <c r="K60" s="9"/>
      <c r="L60" s="9"/>
      <c r="M60" s="9"/>
      <c r="N60" s="58">
        <v>45</v>
      </c>
      <c r="O60" s="9"/>
      <c r="P60" s="9"/>
      <c r="Q60" s="9"/>
      <c r="R60" s="9"/>
      <c r="S60" s="9"/>
      <c r="T60" s="9"/>
      <c r="U60" s="76"/>
      <c r="V60" s="77"/>
      <c r="W60" s="71">
        <v>15</v>
      </c>
      <c r="X60" s="58">
        <v>30</v>
      </c>
      <c r="Y60" s="9"/>
      <c r="Z60" s="9"/>
      <c r="AA60" s="9"/>
      <c r="AB60" s="9"/>
      <c r="AC60" s="9" t="s">
        <v>9</v>
      </c>
      <c r="AD60" s="58">
        <v>3</v>
      </c>
      <c r="AE60" s="14">
        <v>2</v>
      </c>
    </row>
    <row r="61" spans="1:31">
      <c r="A61" s="9">
        <v>40</v>
      </c>
      <c r="B61" s="9">
        <v>5</v>
      </c>
      <c r="C61" s="57" t="s">
        <v>173</v>
      </c>
      <c r="D61" s="56" t="s">
        <v>96</v>
      </c>
      <c r="E61" s="9" t="s">
        <v>3</v>
      </c>
      <c r="F61" s="9" t="s">
        <v>6</v>
      </c>
      <c r="G61" s="9"/>
      <c r="H61" s="9"/>
      <c r="I61" s="9"/>
      <c r="J61" s="9">
        <v>30</v>
      </c>
      <c r="K61" s="9"/>
      <c r="L61" s="9"/>
      <c r="M61" s="9"/>
      <c r="N61" s="9">
        <v>30</v>
      </c>
      <c r="O61" s="9"/>
      <c r="P61" s="9"/>
      <c r="Q61" s="9"/>
      <c r="R61" s="9"/>
      <c r="S61" s="9"/>
      <c r="T61" s="9"/>
      <c r="U61" s="78"/>
      <c r="V61" s="79"/>
      <c r="W61" s="9"/>
      <c r="X61" s="9">
        <v>30</v>
      </c>
      <c r="Y61" s="9"/>
      <c r="Z61" s="9"/>
      <c r="AA61" s="9"/>
      <c r="AB61" s="9"/>
      <c r="AC61" s="9" t="s">
        <v>9</v>
      </c>
      <c r="AD61" s="9">
        <v>0</v>
      </c>
      <c r="AE61" s="14">
        <v>1</v>
      </c>
    </row>
    <row r="62" spans="1:31">
      <c r="A62" s="9">
        <v>41</v>
      </c>
      <c r="B62" s="9">
        <v>5</v>
      </c>
      <c r="C62" s="57" t="s">
        <v>174</v>
      </c>
      <c r="D62" s="68" t="s">
        <v>97</v>
      </c>
      <c r="E62" s="9" t="s">
        <v>4</v>
      </c>
      <c r="F62" s="9" t="s">
        <v>5</v>
      </c>
      <c r="G62" s="9" t="s">
        <v>203</v>
      </c>
      <c r="H62" s="76">
        <v>15</v>
      </c>
      <c r="I62" s="9"/>
      <c r="J62" s="76">
        <v>15</v>
      </c>
      <c r="K62" s="9"/>
      <c r="L62" s="9"/>
      <c r="M62" s="9"/>
      <c r="N62" s="76">
        <v>30</v>
      </c>
      <c r="O62" s="9"/>
      <c r="P62" s="9"/>
      <c r="Q62" s="9"/>
      <c r="R62" s="9"/>
      <c r="S62" s="9"/>
      <c r="T62" s="9"/>
      <c r="U62" s="58"/>
      <c r="V62" s="58"/>
      <c r="W62" s="76">
        <v>15</v>
      </c>
      <c r="X62" s="76">
        <v>15</v>
      </c>
      <c r="Y62" s="9"/>
      <c r="Z62" s="9"/>
      <c r="AA62" s="9"/>
      <c r="AB62" s="9"/>
      <c r="AC62" s="9" t="s">
        <v>9</v>
      </c>
      <c r="AD62" s="76">
        <v>3</v>
      </c>
      <c r="AE62" s="14">
        <v>1.5</v>
      </c>
    </row>
    <row r="63" spans="1:31">
      <c r="A63" s="9">
        <v>42</v>
      </c>
      <c r="B63" s="9">
        <v>5</v>
      </c>
      <c r="C63" s="57" t="s">
        <v>175</v>
      </c>
      <c r="D63" s="64" t="s">
        <v>98</v>
      </c>
      <c r="E63" s="9" t="s">
        <v>4</v>
      </c>
      <c r="F63" s="9" t="s">
        <v>5</v>
      </c>
      <c r="G63" s="9" t="s">
        <v>203</v>
      </c>
      <c r="H63" s="71">
        <v>15</v>
      </c>
      <c r="I63" s="9"/>
      <c r="J63" s="58">
        <v>30</v>
      </c>
      <c r="K63" s="9"/>
      <c r="L63" s="9"/>
      <c r="M63" s="9"/>
      <c r="N63" s="58">
        <v>45</v>
      </c>
      <c r="O63" s="9"/>
      <c r="P63" s="9"/>
      <c r="Q63" s="9"/>
      <c r="R63" s="9"/>
      <c r="S63" s="9"/>
      <c r="T63" s="9"/>
      <c r="U63" s="58"/>
      <c r="V63" s="9"/>
      <c r="W63" s="71">
        <v>15</v>
      </c>
      <c r="X63" s="58">
        <v>30</v>
      </c>
      <c r="Y63" s="9"/>
      <c r="Z63" s="9"/>
      <c r="AA63" s="9"/>
      <c r="AB63" s="9"/>
      <c r="AC63" s="9" t="s">
        <v>9</v>
      </c>
      <c r="AD63" s="58">
        <v>3</v>
      </c>
      <c r="AE63" s="14">
        <v>2</v>
      </c>
    </row>
    <row r="64" spans="1:31">
      <c r="A64" s="50">
        <v>43</v>
      </c>
      <c r="B64" s="50">
        <v>5</v>
      </c>
      <c r="C64" s="57" t="s">
        <v>124</v>
      </c>
      <c r="D64" s="60" t="s">
        <v>99</v>
      </c>
      <c r="E64" s="50" t="s">
        <v>4</v>
      </c>
      <c r="F64" s="50" t="s">
        <v>5</v>
      </c>
      <c r="G64" s="50" t="s">
        <v>203</v>
      </c>
      <c r="H64" s="72">
        <v>15</v>
      </c>
      <c r="I64" s="50"/>
      <c r="J64" s="57">
        <v>30</v>
      </c>
      <c r="K64" s="50"/>
      <c r="L64" s="50"/>
      <c r="M64" s="50"/>
      <c r="N64" s="57">
        <v>45</v>
      </c>
      <c r="O64" s="50"/>
      <c r="P64" s="50"/>
      <c r="Q64" s="50"/>
      <c r="R64" s="50"/>
      <c r="S64" s="50"/>
      <c r="T64" s="50"/>
      <c r="U64" s="50"/>
      <c r="V64" s="50"/>
      <c r="W64" s="72">
        <v>15</v>
      </c>
      <c r="X64" s="57">
        <v>30</v>
      </c>
      <c r="Y64" s="50"/>
      <c r="Z64" s="50"/>
      <c r="AA64" s="50"/>
      <c r="AB64" s="50"/>
      <c r="AC64" s="50" t="s">
        <v>9</v>
      </c>
      <c r="AD64" s="57">
        <v>3</v>
      </c>
      <c r="AE64" s="99">
        <v>2</v>
      </c>
    </row>
    <row r="65" spans="1:31">
      <c r="A65" s="50">
        <v>44</v>
      </c>
      <c r="B65" s="50">
        <v>5</v>
      </c>
      <c r="C65" s="57" t="s">
        <v>125</v>
      </c>
      <c r="D65" s="60" t="s">
        <v>100</v>
      </c>
      <c r="E65" s="50" t="s">
        <v>4</v>
      </c>
      <c r="F65" s="50" t="s">
        <v>6</v>
      </c>
      <c r="G65" s="50"/>
      <c r="H65" s="72"/>
      <c r="I65" s="50"/>
      <c r="J65" s="57">
        <v>45</v>
      </c>
      <c r="K65" s="50"/>
      <c r="L65" s="50"/>
      <c r="M65" s="50"/>
      <c r="N65" s="57">
        <v>45</v>
      </c>
      <c r="O65" s="50"/>
      <c r="P65" s="50"/>
      <c r="Q65" s="50"/>
      <c r="R65" s="50"/>
      <c r="S65" s="50"/>
      <c r="T65" s="50"/>
      <c r="U65" s="50"/>
      <c r="V65" s="50"/>
      <c r="W65" s="72"/>
      <c r="X65" s="57">
        <v>45</v>
      </c>
      <c r="Y65" s="50"/>
      <c r="Z65" s="50"/>
      <c r="AA65" s="50"/>
      <c r="AB65" s="50"/>
      <c r="AC65" s="50" t="s">
        <v>216</v>
      </c>
      <c r="AD65" s="57">
        <v>3</v>
      </c>
      <c r="AE65" s="50">
        <v>2</v>
      </c>
    </row>
    <row r="66" spans="1:31">
      <c r="A66" s="50">
        <v>45</v>
      </c>
      <c r="B66" s="100">
        <v>5</v>
      </c>
      <c r="C66" s="57" t="s">
        <v>126</v>
      </c>
      <c r="D66" s="60" t="s">
        <v>101</v>
      </c>
      <c r="E66" s="50" t="s">
        <v>4</v>
      </c>
      <c r="F66" s="50" t="s">
        <v>6</v>
      </c>
      <c r="G66" s="100"/>
      <c r="H66" s="72"/>
      <c r="I66" s="50"/>
      <c r="J66" s="57">
        <v>30</v>
      </c>
      <c r="K66" s="50"/>
      <c r="L66" s="50"/>
      <c r="M66" s="50"/>
      <c r="N66" s="57">
        <v>30</v>
      </c>
      <c r="O66" s="50"/>
      <c r="P66" s="50"/>
      <c r="Q66" s="50"/>
      <c r="R66" s="50"/>
      <c r="S66" s="50"/>
      <c r="T66" s="100"/>
      <c r="U66" s="100"/>
      <c r="V66" s="100"/>
      <c r="W66" s="72"/>
      <c r="X66" s="57">
        <v>30</v>
      </c>
      <c r="Y66" s="100"/>
      <c r="Z66" s="100"/>
      <c r="AA66" s="100"/>
      <c r="AB66" s="100"/>
      <c r="AC66" s="50" t="s">
        <v>216</v>
      </c>
      <c r="AD66" s="57">
        <v>2</v>
      </c>
      <c r="AE66" s="100">
        <v>1.5</v>
      </c>
    </row>
    <row r="67" spans="1:31">
      <c r="A67" s="50">
        <v>46</v>
      </c>
      <c r="B67" s="100">
        <v>5</v>
      </c>
      <c r="C67" s="57" t="s">
        <v>127</v>
      </c>
      <c r="D67" s="65" t="s">
        <v>134</v>
      </c>
      <c r="E67" s="50" t="s">
        <v>4</v>
      </c>
      <c r="F67" s="50" t="s">
        <v>5</v>
      </c>
      <c r="G67" s="50" t="s">
        <v>203</v>
      </c>
      <c r="H67" s="57">
        <v>15</v>
      </c>
      <c r="I67" s="50"/>
      <c r="J67" s="57">
        <v>30</v>
      </c>
      <c r="K67" s="50"/>
      <c r="L67" s="50"/>
      <c r="M67" s="50"/>
      <c r="N67" s="57">
        <v>45</v>
      </c>
      <c r="O67" s="50"/>
      <c r="P67" s="50"/>
      <c r="Q67" s="50"/>
      <c r="R67" s="50"/>
      <c r="S67" s="50"/>
      <c r="T67" s="50"/>
      <c r="U67" s="50"/>
      <c r="V67" s="50"/>
      <c r="W67" s="57">
        <v>15</v>
      </c>
      <c r="X67" s="57">
        <v>30</v>
      </c>
      <c r="Y67" s="50"/>
      <c r="Z67" s="50"/>
      <c r="AA67" s="50"/>
      <c r="AB67" s="50"/>
      <c r="AC67" s="50" t="s">
        <v>9</v>
      </c>
      <c r="AD67" s="57">
        <v>4</v>
      </c>
      <c r="AE67" s="50">
        <v>2.5</v>
      </c>
    </row>
    <row r="68" spans="1:31">
      <c r="A68" s="50">
        <v>47</v>
      </c>
      <c r="B68" s="100">
        <v>5</v>
      </c>
      <c r="C68" s="57" t="s">
        <v>191</v>
      </c>
      <c r="D68" s="101" t="s">
        <v>102</v>
      </c>
      <c r="E68" s="50" t="s">
        <v>4</v>
      </c>
      <c r="F68" s="50" t="s">
        <v>6</v>
      </c>
      <c r="G68" s="50" t="s">
        <v>203</v>
      </c>
      <c r="H68" s="50"/>
      <c r="I68" s="50"/>
      <c r="J68" s="57">
        <v>90</v>
      </c>
      <c r="K68" s="50"/>
      <c r="L68" s="50"/>
      <c r="M68" s="50"/>
      <c r="N68" s="57">
        <v>90</v>
      </c>
      <c r="O68" s="50"/>
      <c r="P68" s="50"/>
      <c r="Q68" s="50"/>
      <c r="R68" s="50"/>
      <c r="S68" s="50"/>
      <c r="T68" s="50"/>
      <c r="U68" s="50"/>
      <c r="V68" s="50"/>
      <c r="W68" s="50"/>
      <c r="X68" s="57">
        <v>90</v>
      </c>
      <c r="Y68" s="50"/>
      <c r="Z68" s="50"/>
      <c r="AA68" s="50"/>
      <c r="AB68" s="50"/>
      <c r="AC68" s="50" t="s">
        <v>9</v>
      </c>
      <c r="AD68" s="57">
        <v>6</v>
      </c>
      <c r="AE68" s="50">
        <v>4.5</v>
      </c>
    </row>
    <row r="69" spans="1:31">
      <c r="A69" s="100"/>
      <c r="B69" s="100"/>
      <c r="C69" s="80"/>
      <c r="D69" s="102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4"/>
      <c r="AE69" s="104"/>
    </row>
    <row r="70" spans="1:31">
      <c r="A70" s="100">
        <v>48</v>
      </c>
      <c r="B70" s="100">
        <v>6</v>
      </c>
      <c r="C70" s="81" t="s">
        <v>176</v>
      </c>
      <c r="D70" s="60" t="s">
        <v>128</v>
      </c>
      <c r="E70" s="50" t="s">
        <v>4</v>
      </c>
      <c r="F70" s="50" t="s">
        <v>5</v>
      </c>
      <c r="G70" s="50"/>
      <c r="H70" s="72">
        <v>15</v>
      </c>
      <c r="I70" s="50"/>
      <c r="J70" s="50">
        <v>15</v>
      </c>
      <c r="K70" s="50"/>
      <c r="L70" s="50"/>
      <c r="M70" s="50"/>
      <c r="N70" s="57">
        <v>30</v>
      </c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72">
        <v>15</v>
      </c>
      <c r="Z70" s="50">
        <v>15</v>
      </c>
      <c r="AA70" s="50"/>
      <c r="AB70" s="50"/>
      <c r="AC70" s="50" t="s">
        <v>9</v>
      </c>
      <c r="AD70" s="57">
        <v>3</v>
      </c>
      <c r="AE70" s="50">
        <v>1.5</v>
      </c>
    </row>
    <row r="71" spans="1:31">
      <c r="A71" s="100">
        <v>49</v>
      </c>
      <c r="B71" s="100">
        <v>6</v>
      </c>
      <c r="C71" s="81" t="s">
        <v>177</v>
      </c>
      <c r="D71" s="60" t="s">
        <v>129</v>
      </c>
      <c r="E71" s="50" t="s">
        <v>4</v>
      </c>
      <c r="F71" s="50" t="s">
        <v>5</v>
      </c>
      <c r="G71" s="50"/>
      <c r="H71" s="72">
        <v>15</v>
      </c>
      <c r="I71" s="50"/>
      <c r="J71" s="50">
        <v>12</v>
      </c>
      <c r="K71" s="50"/>
      <c r="L71" s="50">
        <v>3</v>
      </c>
      <c r="M71" s="50"/>
      <c r="N71" s="57">
        <v>30</v>
      </c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72">
        <v>15</v>
      </c>
      <c r="Z71" s="50">
        <v>15</v>
      </c>
      <c r="AA71" s="50"/>
      <c r="AB71" s="50"/>
      <c r="AC71" s="50" t="s">
        <v>9</v>
      </c>
      <c r="AD71" s="57">
        <v>3</v>
      </c>
      <c r="AE71" s="50">
        <v>1.5</v>
      </c>
    </row>
    <row r="72" spans="1:31">
      <c r="A72" s="100">
        <v>50</v>
      </c>
      <c r="B72" s="100">
        <v>6</v>
      </c>
      <c r="C72" s="81" t="s">
        <v>178</v>
      </c>
      <c r="D72" s="60" t="s">
        <v>133</v>
      </c>
      <c r="E72" s="50" t="s">
        <v>4</v>
      </c>
      <c r="F72" s="50" t="s">
        <v>5</v>
      </c>
      <c r="G72" s="50" t="s">
        <v>203</v>
      </c>
      <c r="H72" s="57">
        <v>15</v>
      </c>
      <c r="I72" s="50"/>
      <c r="J72" s="57">
        <v>15</v>
      </c>
      <c r="K72" s="50"/>
      <c r="L72" s="50"/>
      <c r="M72" s="50"/>
      <c r="N72" s="57">
        <v>30</v>
      </c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>
        <v>15</v>
      </c>
      <c r="Z72" s="50">
        <v>15</v>
      </c>
      <c r="AA72" s="57"/>
      <c r="AB72" s="57"/>
      <c r="AC72" s="50" t="s">
        <v>9</v>
      </c>
      <c r="AD72" s="57">
        <v>2</v>
      </c>
      <c r="AE72" s="50">
        <v>1.5</v>
      </c>
    </row>
    <row r="73" spans="1:31">
      <c r="A73" s="100">
        <v>51</v>
      </c>
      <c r="B73" s="100">
        <v>6</v>
      </c>
      <c r="C73" s="81" t="s">
        <v>179</v>
      </c>
      <c r="D73" s="82" t="s">
        <v>136</v>
      </c>
      <c r="E73" s="50" t="s">
        <v>4</v>
      </c>
      <c r="F73" s="50" t="s">
        <v>6</v>
      </c>
      <c r="G73" s="100" t="s">
        <v>203</v>
      </c>
      <c r="H73" s="72"/>
      <c r="I73" s="100"/>
      <c r="J73" s="100">
        <v>60</v>
      </c>
      <c r="K73" s="100"/>
      <c r="L73" s="100"/>
      <c r="M73" s="50"/>
      <c r="N73" s="57">
        <v>60</v>
      </c>
      <c r="O73" s="50"/>
      <c r="P73" s="50"/>
      <c r="Q73" s="50"/>
      <c r="R73" s="50"/>
      <c r="S73" s="50"/>
      <c r="T73" s="50"/>
      <c r="U73" s="50"/>
      <c r="V73" s="100"/>
      <c r="W73" s="100"/>
      <c r="X73" s="100"/>
      <c r="Y73" s="72"/>
      <c r="Z73" s="100">
        <v>60</v>
      </c>
      <c r="AA73" s="100"/>
      <c r="AB73" s="100"/>
      <c r="AC73" s="50" t="s">
        <v>9</v>
      </c>
      <c r="AD73" s="57">
        <v>4</v>
      </c>
      <c r="AE73" s="100">
        <v>3</v>
      </c>
    </row>
    <row r="74" spans="1:31">
      <c r="A74" s="100">
        <v>52</v>
      </c>
      <c r="B74" s="100">
        <v>6</v>
      </c>
      <c r="C74" s="81" t="s">
        <v>192</v>
      </c>
      <c r="D74" s="60" t="s">
        <v>130</v>
      </c>
      <c r="E74" s="50" t="s">
        <v>4</v>
      </c>
      <c r="F74" s="50" t="s">
        <v>6</v>
      </c>
      <c r="G74" s="50"/>
      <c r="H74" s="50"/>
      <c r="I74" s="50"/>
      <c r="J74" s="50"/>
      <c r="K74" s="50"/>
      <c r="L74" s="50"/>
      <c r="M74" s="50">
        <f>18*5*7</f>
        <v>630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 t="s">
        <v>216</v>
      </c>
      <c r="AD74" s="50">
        <v>18</v>
      </c>
      <c r="AE74" s="50">
        <v>5</v>
      </c>
    </row>
    <row r="75" spans="1:31">
      <c r="A75" s="105"/>
      <c r="B75" s="105"/>
      <c r="C75" s="106"/>
      <c r="D75" s="107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4"/>
      <c r="AE75" s="104"/>
    </row>
    <row r="76" spans="1:31">
      <c r="A76" s="50">
        <v>53</v>
      </c>
      <c r="B76" s="50">
        <v>7</v>
      </c>
      <c r="C76" s="57" t="s">
        <v>183</v>
      </c>
      <c r="D76" s="60" t="s">
        <v>131</v>
      </c>
      <c r="E76" s="50" t="s">
        <v>4</v>
      </c>
      <c r="F76" s="50" t="s">
        <v>5</v>
      </c>
      <c r="G76" s="50" t="s">
        <v>203</v>
      </c>
      <c r="H76" s="57">
        <v>15</v>
      </c>
      <c r="I76" s="50"/>
      <c r="J76" s="57">
        <v>15</v>
      </c>
      <c r="K76" s="50"/>
      <c r="L76" s="50"/>
      <c r="M76" s="50"/>
      <c r="N76" s="57">
        <v>30</v>
      </c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7">
        <v>15</v>
      </c>
      <c r="AB76" s="57">
        <v>15</v>
      </c>
      <c r="AC76" s="50" t="s">
        <v>9</v>
      </c>
      <c r="AD76" s="57">
        <v>3</v>
      </c>
      <c r="AE76" s="50">
        <v>1.5</v>
      </c>
    </row>
    <row r="77" spans="1:31">
      <c r="A77" s="50">
        <v>54</v>
      </c>
      <c r="B77" s="50">
        <v>7</v>
      </c>
      <c r="C77" s="57" t="s">
        <v>184</v>
      </c>
      <c r="D77" s="60" t="s">
        <v>132</v>
      </c>
      <c r="E77" s="50" t="s">
        <v>4</v>
      </c>
      <c r="F77" s="50" t="s">
        <v>5</v>
      </c>
      <c r="G77" s="50"/>
      <c r="H77" s="57">
        <v>30</v>
      </c>
      <c r="I77" s="50"/>
      <c r="J77" s="57"/>
      <c r="K77" s="50">
        <v>30</v>
      </c>
      <c r="L77" s="50"/>
      <c r="M77" s="50"/>
      <c r="N77" s="57">
        <v>60</v>
      </c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7">
        <v>30</v>
      </c>
      <c r="AB77" s="57">
        <v>30</v>
      </c>
      <c r="AC77" s="50" t="s">
        <v>9</v>
      </c>
      <c r="AD77" s="57">
        <v>5</v>
      </c>
      <c r="AE77" s="50">
        <v>3</v>
      </c>
    </row>
    <row r="78" spans="1:31">
      <c r="A78" s="50">
        <v>55</v>
      </c>
      <c r="B78" s="50">
        <v>7</v>
      </c>
      <c r="C78" s="57" t="s">
        <v>185</v>
      </c>
      <c r="D78" s="60" t="s">
        <v>135</v>
      </c>
      <c r="E78" s="50" t="s">
        <v>4</v>
      </c>
      <c r="F78" s="50" t="s">
        <v>6</v>
      </c>
      <c r="G78" s="50"/>
      <c r="H78" s="57"/>
      <c r="I78" s="50"/>
      <c r="J78" s="57">
        <v>30</v>
      </c>
      <c r="K78" s="50"/>
      <c r="L78" s="50"/>
      <c r="M78" s="50"/>
      <c r="N78" s="57">
        <v>30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7">
        <v>30</v>
      </c>
      <c r="AC78" s="50" t="s">
        <v>216</v>
      </c>
      <c r="AD78" s="57">
        <v>2</v>
      </c>
      <c r="AE78" s="50">
        <v>1.5</v>
      </c>
    </row>
    <row r="79" spans="1:31">
      <c r="A79" s="50">
        <v>56</v>
      </c>
      <c r="B79" s="50">
        <v>7</v>
      </c>
      <c r="C79" s="57" t="s">
        <v>186</v>
      </c>
      <c r="D79" s="60" t="s">
        <v>137</v>
      </c>
      <c r="E79" s="50" t="s">
        <v>4</v>
      </c>
      <c r="F79" s="50" t="s">
        <v>6</v>
      </c>
      <c r="G79" s="50" t="s">
        <v>203</v>
      </c>
      <c r="H79" s="57"/>
      <c r="I79" s="50"/>
      <c r="J79" s="50">
        <v>90</v>
      </c>
      <c r="K79" s="50"/>
      <c r="L79" s="50"/>
      <c r="M79" s="50"/>
      <c r="N79" s="57">
        <v>90</v>
      </c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7">
        <v>90</v>
      </c>
      <c r="AC79" s="50" t="s">
        <v>9</v>
      </c>
      <c r="AD79" s="57">
        <v>6</v>
      </c>
      <c r="AE79" s="50">
        <v>4.5</v>
      </c>
    </row>
    <row r="80" spans="1:31">
      <c r="A80" s="50">
        <v>57</v>
      </c>
      <c r="B80" s="50">
        <v>7</v>
      </c>
      <c r="C80" s="57" t="s">
        <v>187</v>
      </c>
      <c r="D80" s="60" t="s">
        <v>217</v>
      </c>
      <c r="E80" s="50" t="s">
        <v>4</v>
      </c>
      <c r="F80" s="50" t="s">
        <v>6</v>
      </c>
      <c r="G80" s="50"/>
      <c r="H80" s="57"/>
      <c r="I80" s="50"/>
      <c r="J80" s="57"/>
      <c r="K80" s="50"/>
      <c r="L80" s="50"/>
      <c r="M80" s="50"/>
      <c r="N80" s="57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7"/>
      <c r="AC80" s="50"/>
      <c r="AD80" s="57">
        <v>15</v>
      </c>
      <c r="AE80" s="50">
        <v>3</v>
      </c>
    </row>
    <row r="81" spans="1:31">
      <c r="A81" s="103"/>
      <c r="B81" s="103"/>
      <c r="C81" s="62"/>
      <c r="D81" s="109"/>
      <c r="E81" s="98"/>
      <c r="F81" s="98"/>
      <c r="G81" s="98"/>
      <c r="H81" s="109"/>
      <c r="I81" s="109"/>
      <c r="J81" s="109"/>
      <c r="K81" s="109"/>
      <c r="L81" s="109"/>
      <c r="M81" s="109"/>
      <c r="N81" s="109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109"/>
      <c r="AE81" s="109"/>
    </row>
    <row r="82" spans="1:31">
      <c r="A82" s="103"/>
      <c r="B82" s="103"/>
      <c r="C82" s="62"/>
      <c r="D82" s="109"/>
      <c r="E82" s="98"/>
      <c r="F82" s="98"/>
      <c r="G82" s="98"/>
      <c r="H82" s="109"/>
      <c r="I82" s="109"/>
      <c r="J82" s="109"/>
      <c r="K82" s="109"/>
      <c r="L82" s="109"/>
      <c r="M82" s="109"/>
      <c r="N82" s="109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109"/>
      <c r="AE82" s="109"/>
    </row>
    <row r="83" spans="1:31">
      <c r="A83" s="103"/>
      <c r="B83" s="103"/>
      <c r="C83" s="102"/>
      <c r="D83" s="106"/>
      <c r="E83" s="103"/>
      <c r="F83" s="103"/>
      <c r="G83" s="103"/>
      <c r="H83" s="110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11"/>
    </row>
    <row r="84" spans="1:31" s="5" customFormat="1">
      <c r="A84" s="103"/>
      <c r="B84" s="103"/>
      <c r="C84" s="112" t="s">
        <v>180</v>
      </c>
      <c r="D84" s="107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11"/>
    </row>
    <row r="85" spans="1:31" s="7" customFormat="1" ht="12">
      <c r="A85" s="50">
        <v>1</v>
      </c>
      <c r="B85" s="50">
        <v>1</v>
      </c>
      <c r="C85" s="57" t="s">
        <v>156</v>
      </c>
      <c r="D85" s="101" t="s">
        <v>155</v>
      </c>
      <c r="E85" s="50" t="s">
        <v>15</v>
      </c>
      <c r="F85" s="50" t="s">
        <v>6</v>
      </c>
      <c r="G85" s="50"/>
      <c r="H85" s="85">
        <v>15</v>
      </c>
      <c r="I85" s="50"/>
      <c r="J85" s="50"/>
      <c r="K85" s="50"/>
      <c r="L85" s="50"/>
      <c r="M85" s="50"/>
      <c r="N85" s="85">
        <v>15</v>
      </c>
      <c r="O85" s="85">
        <v>15</v>
      </c>
      <c r="P85" s="50"/>
      <c r="Q85" s="85"/>
      <c r="R85" s="50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 t="s">
        <v>9</v>
      </c>
      <c r="AD85" s="85">
        <v>1</v>
      </c>
      <c r="AE85" s="108">
        <v>0.5</v>
      </c>
    </row>
    <row r="86" spans="1:31" s="7" customFormat="1" ht="12">
      <c r="A86" s="50">
        <v>1</v>
      </c>
      <c r="B86" s="50">
        <v>1</v>
      </c>
      <c r="C86" s="57" t="s">
        <v>157</v>
      </c>
      <c r="D86" s="97" t="s">
        <v>182</v>
      </c>
      <c r="E86" s="50" t="s">
        <v>15</v>
      </c>
      <c r="F86" s="50" t="s">
        <v>6</v>
      </c>
      <c r="G86" s="50"/>
      <c r="H86" s="85">
        <v>15</v>
      </c>
      <c r="I86" s="50"/>
      <c r="J86" s="50"/>
      <c r="K86" s="50"/>
      <c r="L86" s="50"/>
      <c r="M86" s="50"/>
      <c r="N86" s="85">
        <v>15</v>
      </c>
      <c r="O86" s="85">
        <v>15</v>
      </c>
      <c r="P86" s="50"/>
      <c r="Q86" s="85"/>
      <c r="R86" s="50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 t="s">
        <v>9</v>
      </c>
      <c r="AD86" s="85">
        <v>1</v>
      </c>
      <c r="AE86" s="108">
        <v>0.5</v>
      </c>
    </row>
    <row r="87" spans="1:31" s="7" customFormat="1" ht="12">
      <c r="A87" s="50">
        <v>22</v>
      </c>
      <c r="B87" s="50">
        <v>3</v>
      </c>
      <c r="C87" s="57" t="s">
        <v>205</v>
      </c>
      <c r="D87" s="101" t="s">
        <v>158</v>
      </c>
      <c r="E87" s="50" t="s">
        <v>15</v>
      </c>
      <c r="F87" s="50" t="s">
        <v>6</v>
      </c>
      <c r="G87" s="50"/>
      <c r="H87" s="57">
        <v>15</v>
      </c>
      <c r="I87" s="50"/>
      <c r="J87" s="50">
        <v>15</v>
      </c>
      <c r="K87" s="50"/>
      <c r="L87" s="50"/>
      <c r="M87" s="50"/>
      <c r="N87" s="57">
        <v>30</v>
      </c>
      <c r="O87" s="50"/>
      <c r="P87" s="50"/>
      <c r="Q87" s="57"/>
      <c r="R87" s="50"/>
      <c r="S87" s="50">
        <v>15</v>
      </c>
      <c r="T87" s="50">
        <v>15</v>
      </c>
      <c r="U87" s="50"/>
      <c r="V87" s="50"/>
      <c r="W87" s="50"/>
      <c r="X87" s="50"/>
      <c r="Y87" s="50"/>
      <c r="Z87" s="50"/>
      <c r="AA87" s="50"/>
      <c r="AB87" s="50"/>
      <c r="AC87" s="108" t="s">
        <v>9</v>
      </c>
      <c r="AD87" s="85">
        <v>2</v>
      </c>
      <c r="AE87" s="50">
        <v>1.5</v>
      </c>
    </row>
    <row r="88" spans="1:31" s="7" customFormat="1" ht="12">
      <c r="A88" s="50">
        <v>22</v>
      </c>
      <c r="B88" s="50">
        <v>3</v>
      </c>
      <c r="C88" s="57" t="s">
        <v>206</v>
      </c>
      <c r="D88" s="101" t="s">
        <v>159</v>
      </c>
      <c r="E88" s="50" t="s">
        <v>15</v>
      </c>
      <c r="F88" s="50" t="s">
        <v>6</v>
      </c>
      <c r="G88" s="50"/>
      <c r="H88" s="57">
        <v>15</v>
      </c>
      <c r="I88" s="50"/>
      <c r="J88" s="50">
        <v>15</v>
      </c>
      <c r="K88" s="50"/>
      <c r="L88" s="50"/>
      <c r="M88" s="50"/>
      <c r="N88" s="57">
        <v>30</v>
      </c>
      <c r="O88" s="50"/>
      <c r="P88" s="50"/>
      <c r="Q88" s="57"/>
      <c r="R88" s="50"/>
      <c r="S88" s="50">
        <v>15</v>
      </c>
      <c r="T88" s="50">
        <v>15</v>
      </c>
      <c r="U88" s="50"/>
      <c r="V88" s="50"/>
      <c r="W88" s="50"/>
      <c r="X88" s="50"/>
      <c r="Y88" s="50"/>
      <c r="Z88" s="50"/>
      <c r="AA88" s="50"/>
      <c r="AB88" s="50"/>
      <c r="AC88" s="108" t="s">
        <v>9</v>
      </c>
      <c r="AD88" s="85">
        <v>2</v>
      </c>
      <c r="AE88" s="50">
        <v>1.5</v>
      </c>
    </row>
    <row r="89" spans="1:31" s="7" customFormat="1" ht="12">
      <c r="A89" s="50">
        <v>38</v>
      </c>
      <c r="B89" s="50">
        <v>5</v>
      </c>
      <c r="C89" s="57" t="s">
        <v>171</v>
      </c>
      <c r="D89" s="60" t="s">
        <v>215</v>
      </c>
      <c r="E89" s="50" t="s">
        <v>15</v>
      </c>
      <c r="F89" s="50" t="s">
        <v>5</v>
      </c>
      <c r="G89" s="50"/>
      <c r="H89" s="57">
        <v>15</v>
      </c>
      <c r="I89" s="50">
        <v>30</v>
      </c>
      <c r="J89" s="50"/>
      <c r="K89" s="50"/>
      <c r="L89" s="50"/>
      <c r="M89" s="50"/>
      <c r="N89" s="57">
        <v>45</v>
      </c>
      <c r="O89" s="50"/>
      <c r="P89" s="50"/>
      <c r="Q89" s="57"/>
      <c r="R89" s="50"/>
      <c r="S89" s="50"/>
      <c r="T89" s="50"/>
      <c r="U89" s="50"/>
      <c r="V89" s="50"/>
      <c r="W89" s="50">
        <v>15</v>
      </c>
      <c r="X89" s="50">
        <v>30</v>
      </c>
      <c r="Y89" s="50"/>
      <c r="Z89" s="50"/>
      <c r="AA89" s="50"/>
      <c r="AB89" s="50"/>
      <c r="AC89" s="50" t="s">
        <v>9</v>
      </c>
      <c r="AD89" s="85">
        <v>3</v>
      </c>
      <c r="AE89" s="50">
        <v>2</v>
      </c>
    </row>
    <row r="90" spans="1:31" s="7" customFormat="1" ht="12">
      <c r="A90" s="113"/>
      <c r="B90" s="113"/>
      <c r="C90" s="97"/>
      <c r="D90" s="97"/>
      <c r="E90" s="113"/>
      <c r="F90" s="113"/>
      <c r="G90" s="113"/>
      <c r="H90" s="97"/>
      <c r="I90" s="97"/>
      <c r="J90" s="97"/>
      <c r="K90" s="97"/>
      <c r="L90" s="97"/>
      <c r="M90" s="97"/>
      <c r="N90" s="97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97"/>
      <c r="AE90" s="97"/>
    </row>
    <row r="91" spans="1:31" s="7" customFormat="1" ht="12">
      <c r="A91" s="113"/>
      <c r="B91" s="113"/>
      <c r="C91" s="60" t="s">
        <v>66</v>
      </c>
      <c r="D91" s="97"/>
      <c r="E91" s="113"/>
      <c r="F91" s="113"/>
      <c r="G91" s="113"/>
      <c r="H91" s="97"/>
      <c r="I91" s="97"/>
      <c r="J91" s="97"/>
      <c r="K91" s="97"/>
      <c r="L91" s="97"/>
      <c r="M91" s="97"/>
      <c r="N91" s="97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97"/>
      <c r="AE91" s="97"/>
    </row>
    <row r="92" spans="1:31" s="7" customFormat="1" ht="12.75">
      <c r="A92" s="50">
        <v>10</v>
      </c>
      <c r="B92" s="50">
        <v>1</v>
      </c>
      <c r="C92" s="81" t="s">
        <v>207</v>
      </c>
      <c r="D92" s="60" t="s">
        <v>68</v>
      </c>
      <c r="E92" s="50" t="s">
        <v>4</v>
      </c>
      <c r="F92" s="50" t="s">
        <v>6</v>
      </c>
      <c r="G92" s="50" t="s">
        <v>203</v>
      </c>
      <c r="H92" s="114">
        <v>15</v>
      </c>
      <c r="I92" s="101"/>
      <c r="J92" s="86"/>
      <c r="K92" s="101"/>
      <c r="L92" s="101"/>
      <c r="M92" s="101"/>
      <c r="N92" s="114">
        <v>15</v>
      </c>
      <c r="O92" s="114">
        <v>15</v>
      </c>
      <c r="P92" s="50"/>
      <c r="Q92" s="50"/>
      <c r="R92" s="50"/>
      <c r="S92" s="50"/>
      <c r="T92" s="50"/>
      <c r="U92" s="50"/>
      <c r="V92" s="50"/>
      <c r="W92" s="115"/>
      <c r="X92" s="86"/>
      <c r="Y92" s="50"/>
      <c r="Z92" s="50"/>
      <c r="AA92" s="50"/>
      <c r="AB92" s="50"/>
      <c r="AC92" s="50" t="s">
        <v>9</v>
      </c>
      <c r="AD92" s="116">
        <v>1</v>
      </c>
      <c r="AE92" s="50">
        <v>0.5</v>
      </c>
    </row>
    <row r="93" spans="1:31" s="7" customFormat="1" ht="12.75">
      <c r="A93" s="50">
        <v>10</v>
      </c>
      <c r="B93" s="50">
        <v>1</v>
      </c>
      <c r="C93" s="81" t="s">
        <v>208</v>
      </c>
      <c r="D93" s="60" t="s">
        <v>69</v>
      </c>
      <c r="E93" s="50" t="s">
        <v>4</v>
      </c>
      <c r="F93" s="50" t="s">
        <v>6</v>
      </c>
      <c r="G93" s="50" t="s">
        <v>203</v>
      </c>
      <c r="H93" s="114">
        <v>30</v>
      </c>
      <c r="I93" s="101"/>
      <c r="J93" s="86"/>
      <c r="K93" s="101"/>
      <c r="L93" s="101"/>
      <c r="M93" s="101"/>
      <c r="N93" s="114">
        <v>30</v>
      </c>
      <c r="O93" s="114">
        <v>30</v>
      </c>
      <c r="P93" s="50"/>
      <c r="Q93" s="50"/>
      <c r="R93" s="50"/>
      <c r="S93" s="50"/>
      <c r="T93" s="50"/>
      <c r="U93" s="50"/>
      <c r="V93" s="50"/>
      <c r="W93" s="115"/>
      <c r="X93" s="86"/>
      <c r="Y93" s="50"/>
      <c r="Z93" s="50"/>
      <c r="AA93" s="50"/>
      <c r="AB93" s="50"/>
      <c r="AC93" s="50" t="s">
        <v>9</v>
      </c>
      <c r="AD93" s="117">
        <v>2</v>
      </c>
      <c r="AE93" s="50">
        <v>1.5</v>
      </c>
    </row>
    <row r="94" spans="1:31" s="7" customFormat="1" ht="12.75">
      <c r="A94" s="50">
        <v>10</v>
      </c>
      <c r="B94" s="50">
        <v>1</v>
      </c>
      <c r="C94" s="81" t="s">
        <v>209</v>
      </c>
      <c r="D94" s="60" t="s">
        <v>70</v>
      </c>
      <c r="E94" s="50" t="s">
        <v>4</v>
      </c>
      <c r="F94" s="50" t="s">
        <v>6</v>
      </c>
      <c r="G94" s="50" t="s">
        <v>203</v>
      </c>
      <c r="H94" s="114">
        <v>30</v>
      </c>
      <c r="I94" s="101"/>
      <c r="J94" s="86"/>
      <c r="K94" s="101"/>
      <c r="L94" s="101"/>
      <c r="M94" s="101"/>
      <c r="N94" s="114">
        <v>30</v>
      </c>
      <c r="O94" s="114">
        <v>30</v>
      </c>
      <c r="P94" s="50"/>
      <c r="Q94" s="50"/>
      <c r="R94" s="50"/>
      <c r="S94" s="50"/>
      <c r="T94" s="50"/>
      <c r="U94" s="50"/>
      <c r="V94" s="50"/>
      <c r="W94" s="115"/>
      <c r="X94" s="86"/>
      <c r="Y94" s="50"/>
      <c r="Z94" s="50"/>
      <c r="AA94" s="50"/>
      <c r="AB94" s="50"/>
      <c r="AC94" s="50" t="s">
        <v>9</v>
      </c>
      <c r="AD94" s="117">
        <v>2</v>
      </c>
      <c r="AE94" s="50">
        <v>1.5</v>
      </c>
    </row>
    <row r="95" spans="1:31" s="7" customFormat="1" ht="12.75">
      <c r="A95" s="50">
        <v>10</v>
      </c>
      <c r="B95" s="50">
        <v>1</v>
      </c>
      <c r="C95" s="81" t="s">
        <v>210</v>
      </c>
      <c r="D95" s="60" t="s">
        <v>71</v>
      </c>
      <c r="E95" s="50" t="s">
        <v>4</v>
      </c>
      <c r="F95" s="50" t="s">
        <v>6</v>
      </c>
      <c r="G95" s="50" t="s">
        <v>203</v>
      </c>
      <c r="H95" s="114">
        <v>30</v>
      </c>
      <c r="I95" s="101"/>
      <c r="J95" s="86"/>
      <c r="K95" s="101"/>
      <c r="L95" s="101"/>
      <c r="M95" s="101"/>
      <c r="N95" s="114">
        <v>30</v>
      </c>
      <c r="O95" s="114">
        <v>30</v>
      </c>
      <c r="P95" s="50"/>
      <c r="Q95" s="50"/>
      <c r="R95" s="50"/>
      <c r="S95" s="50"/>
      <c r="T95" s="50"/>
      <c r="U95" s="50"/>
      <c r="V95" s="50"/>
      <c r="W95" s="115"/>
      <c r="X95" s="86"/>
      <c r="Y95" s="50"/>
      <c r="Z95" s="50"/>
      <c r="AA95" s="50"/>
      <c r="AB95" s="50"/>
      <c r="AC95" s="50" t="s">
        <v>9</v>
      </c>
      <c r="AD95" s="117">
        <v>2</v>
      </c>
      <c r="AE95" s="50">
        <v>1.5</v>
      </c>
    </row>
    <row r="96" spans="1:31" s="7" customFormat="1" ht="12.75">
      <c r="A96" s="50">
        <v>10</v>
      </c>
      <c r="B96" s="50">
        <v>1</v>
      </c>
      <c r="C96" s="81" t="s">
        <v>211</v>
      </c>
      <c r="D96" s="60" t="s">
        <v>72</v>
      </c>
      <c r="E96" s="50" t="s">
        <v>4</v>
      </c>
      <c r="F96" s="50" t="s">
        <v>6</v>
      </c>
      <c r="G96" s="50" t="s">
        <v>203</v>
      </c>
      <c r="H96" s="114">
        <v>30</v>
      </c>
      <c r="I96" s="101"/>
      <c r="J96" s="86"/>
      <c r="K96" s="101"/>
      <c r="L96" s="101"/>
      <c r="M96" s="101"/>
      <c r="N96" s="114">
        <v>30</v>
      </c>
      <c r="O96" s="114">
        <v>30</v>
      </c>
      <c r="P96" s="50"/>
      <c r="Q96" s="50"/>
      <c r="R96" s="50"/>
      <c r="S96" s="50"/>
      <c r="T96" s="50"/>
      <c r="U96" s="50"/>
      <c r="V96" s="50"/>
      <c r="W96" s="115"/>
      <c r="X96" s="86"/>
      <c r="Y96" s="50"/>
      <c r="Z96" s="50"/>
      <c r="AA96" s="50"/>
      <c r="AB96" s="50"/>
      <c r="AC96" s="50" t="s">
        <v>9</v>
      </c>
      <c r="AD96" s="117">
        <v>2</v>
      </c>
      <c r="AE96" s="50">
        <v>1.5</v>
      </c>
    </row>
    <row r="97" spans="1:31" s="7" customFormat="1" ht="12.75">
      <c r="A97" s="50">
        <v>10</v>
      </c>
      <c r="B97" s="50">
        <v>1</v>
      </c>
      <c r="C97" s="81" t="s">
        <v>212</v>
      </c>
      <c r="D97" s="60" t="s">
        <v>73</v>
      </c>
      <c r="E97" s="50" t="s">
        <v>4</v>
      </c>
      <c r="F97" s="50" t="s">
        <v>6</v>
      </c>
      <c r="G97" s="50" t="s">
        <v>203</v>
      </c>
      <c r="H97" s="114">
        <v>30</v>
      </c>
      <c r="I97" s="101"/>
      <c r="J97" s="86"/>
      <c r="K97" s="101"/>
      <c r="L97" s="101"/>
      <c r="M97" s="101"/>
      <c r="N97" s="114">
        <v>30</v>
      </c>
      <c r="O97" s="114">
        <v>30</v>
      </c>
      <c r="P97" s="50"/>
      <c r="Q97" s="50"/>
      <c r="R97" s="50"/>
      <c r="S97" s="50"/>
      <c r="T97" s="50"/>
      <c r="U97" s="50"/>
      <c r="V97" s="50"/>
      <c r="W97" s="115"/>
      <c r="X97" s="86"/>
      <c r="Y97" s="50"/>
      <c r="Z97" s="50"/>
      <c r="AA97" s="50"/>
      <c r="AB97" s="50"/>
      <c r="AC97" s="50" t="s">
        <v>9</v>
      </c>
      <c r="AD97" s="117">
        <v>2</v>
      </c>
      <c r="AE97" s="50">
        <v>1.5</v>
      </c>
    </row>
    <row r="98" spans="1:31" s="7" customFormat="1" ht="12.75">
      <c r="A98" s="50">
        <v>10</v>
      </c>
      <c r="B98" s="50">
        <v>1</v>
      </c>
      <c r="C98" s="81" t="s">
        <v>213</v>
      </c>
      <c r="D98" s="118" t="s">
        <v>214</v>
      </c>
      <c r="E98" s="50" t="s">
        <v>4</v>
      </c>
      <c r="F98" s="50" t="s">
        <v>6</v>
      </c>
      <c r="G98" s="50" t="s">
        <v>203</v>
      </c>
      <c r="H98" s="114">
        <v>15</v>
      </c>
      <c r="I98" s="101"/>
      <c r="J98" s="86"/>
      <c r="K98" s="101"/>
      <c r="L98" s="101"/>
      <c r="M98" s="101"/>
      <c r="N98" s="114">
        <v>15</v>
      </c>
      <c r="O98" s="114">
        <v>15</v>
      </c>
      <c r="P98" s="50"/>
      <c r="Q98" s="50"/>
      <c r="R98" s="50"/>
      <c r="S98" s="50"/>
      <c r="T98" s="50"/>
      <c r="U98" s="50"/>
      <c r="V98" s="50"/>
      <c r="W98" s="115"/>
      <c r="X98" s="86"/>
      <c r="Y98" s="50"/>
      <c r="Z98" s="50"/>
      <c r="AA98" s="50"/>
      <c r="AB98" s="50"/>
      <c r="AC98" s="50" t="s">
        <v>9</v>
      </c>
      <c r="AD98" s="116">
        <v>1</v>
      </c>
      <c r="AE98" s="50">
        <v>0.5</v>
      </c>
    </row>
    <row r="99" spans="1:31" s="7" customFormat="1" ht="12">
      <c r="A99" s="113"/>
      <c r="B99" s="113"/>
      <c r="C99" s="97"/>
      <c r="D99" s="97"/>
      <c r="E99" s="113"/>
      <c r="F99" s="113"/>
      <c r="G99" s="113"/>
      <c r="H99" s="97"/>
      <c r="I99" s="97"/>
      <c r="J99" s="97"/>
      <c r="K99" s="97"/>
      <c r="L99" s="97"/>
      <c r="M99" s="97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</row>
    <row r="100" spans="1:31" s="7" customFormat="1" ht="12">
      <c r="A100" s="113"/>
      <c r="B100" s="113"/>
      <c r="C100" s="60" t="s">
        <v>102</v>
      </c>
      <c r="D100" s="97"/>
      <c r="E100" s="113"/>
      <c r="F100" s="113"/>
      <c r="G100" s="113"/>
      <c r="H100" s="97"/>
      <c r="I100" s="97"/>
      <c r="J100" s="97"/>
      <c r="K100" s="97"/>
      <c r="L100" s="97"/>
      <c r="M100" s="97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</row>
    <row r="101" spans="1:31" s="7" customFormat="1" ht="12">
      <c r="A101" s="50">
        <v>47</v>
      </c>
      <c r="B101" s="50">
        <v>5</v>
      </c>
      <c r="C101" s="57" t="s">
        <v>193</v>
      </c>
      <c r="D101" s="87" t="s">
        <v>138</v>
      </c>
      <c r="E101" s="50" t="s">
        <v>4</v>
      </c>
      <c r="F101" s="50" t="s">
        <v>6</v>
      </c>
      <c r="G101" s="50" t="s">
        <v>203</v>
      </c>
      <c r="H101" s="86"/>
      <c r="I101" s="101"/>
      <c r="J101" s="86">
        <v>30</v>
      </c>
      <c r="K101" s="101"/>
      <c r="L101" s="101"/>
      <c r="M101" s="101"/>
      <c r="N101" s="89">
        <v>30</v>
      </c>
      <c r="O101" s="50"/>
      <c r="P101" s="50"/>
      <c r="Q101" s="50"/>
      <c r="R101" s="50"/>
      <c r="S101" s="50"/>
      <c r="T101" s="50"/>
      <c r="U101" s="50"/>
      <c r="V101" s="50"/>
      <c r="W101" s="115"/>
      <c r="X101" s="86">
        <v>30</v>
      </c>
      <c r="Y101" s="50"/>
      <c r="Z101" s="50"/>
      <c r="AA101" s="50"/>
      <c r="AB101" s="50"/>
      <c r="AC101" s="50" t="s">
        <v>216</v>
      </c>
      <c r="AD101" s="86">
        <v>2</v>
      </c>
      <c r="AE101" s="50">
        <v>1.5</v>
      </c>
    </row>
    <row r="102" spans="1:31" s="7" customFormat="1" ht="24">
      <c r="A102" s="135">
        <v>47</v>
      </c>
      <c r="B102" s="135">
        <v>5</v>
      </c>
      <c r="C102" s="57" t="s">
        <v>194</v>
      </c>
      <c r="D102" s="87" t="s">
        <v>139</v>
      </c>
      <c r="E102" s="135" t="s">
        <v>4</v>
      </c>
      <c r="F102" s="135" t="s">
        <v>6</v>
      </c>
      <c r="G102" s="135" t="s">
        <v>203</v>
      </c>
      <c r="H102" s="136"/>
      <c r="I102" s="135"/>
      <c r="J102" s="136">
        <v>30</v>
      </c>
      <c r="K102" s="135"/>
      <c r="L102" s="135"/>
      <c r="M102" s="135"/>
      <c r="N102" s="89">
        <v>30</v>
      </c>
      <c r="O102" s="135"/>
      <c r="P102" s="135"/>
      <c r="Q102" s="135"/>
      <c r="R102" s="135"/>
      <c r="S102" s="135"/>
      <c r="T102" s="135"/>
      <c r="U102" s="135"/>
      <c r="V102" s="135"/>
      <c r="W102" s="137"/>
      <c r="X102" s="136">
        <v>30</v>
      </c>
      <c r="Y102" s="135"/>
      <c r="Z102" s="135"/>
      <c r="AA102" s="135"/>
      <c r="AB102" s="135"/>
      <c r="AC102" s="135" t="s">
        <v>216</v>
      </c>
      <c r="AD102" s="136">
        <v>2</v>
      </c>
      <c r="AE102" s="135">
        <v>1.5</v>
      </c>
    </row>
    <row r="103" spans="1:31" s="7" customFormat="1" ht="12">
      <c r="A103" s="50">
        <v>47</v>
      </c>
      <c r="B103" s="50">
        <v>5</v>
      </c>
      <c r="C103" s="57" t="s">
        <v>195</v>
      </c>
      <c r="D103" s="87" t="s">
        <v>140</v>
      </c>
      <c r="E103" s="50" t="s">
        <v>4</v>
      </c>
      <c r="F103" s="50" t="s">
        <v>6</v>
      </c>
      <c r="G103" s="50" t="s">
        <v>203</v>
      </c>
      <c r="H103" s="86"/>
      <c r="I103" s="101"/>
      <c r="J103" s="86">
        <v>30</v>
      </c>
      <c r="K103" s="101"/>
      <c r="L103" s="101"/>
      <c r="M103" s="101"/>
      <c r="N103" s="89">
        <v>30</v>
      </c>
      <c r="O103" s="50"/>
      <c r="P103" s="50"/>
      <c r="Q103" s="50"/>
      <c r="R103" s="50"/>
      <c r="S103" s="50"/>
      <c r="T103" s="50"/>
      <c r="U103" s="50"/>
      <c r="V103" s="50"/>
      <c r="W103" s="115"/>
      <c r="X103" s="86">
        <v>30</v>
      </c>
      <c r="Y103" s="50"/>
      <c r="Z103" s="50"/>
      <c r="AA103" s="50"/>
      <c r="AB103" s="50"/>
      <c r="AC103" s="50" t="s">
        <v>216</v>
      </c>
      <c r="AD103" s="86">
        <v>2</v>
      </c>
      <c r="AE103" s="50">
        <v>1.5</v>
      </c>
    </row>
    <row r="104" spans="1:31" s="7" customFormat="1" ht="12">
      <c r="A104" s="50">
        <v>47</v>
      </c>
      <c r="B104" s="50">
        <v>5</v>
      </c>
      <c r="C104" s="57" t="s">
        <v>196</v>
      </c>
      <c r="D104" s="87" t="s">
        <v>141</v>
      </c>
      <c r="E104" s="50" t="s">
        <v>4</v>
      </c>
      <c r="F104" s="50" t="s">
        <v>6</v>
      </c>
      <c r="G104" s="50" t="s">
        <v>203</v>
      </c>
      <c r="H104" s="86"/>
      <c r="I104" s="101"/>
      <c r="J104" s="86">
        <v>30</v>
      </c>
      <c r="K104" s="101"/>
      <c r="L104" s="101"/>
      <c r="M104" s="101"/>
      <c r="N104" s="89">
        <v>30</v>
      </c>
      <c r="O104" s="50"/>
      <c r="P104" s="50"/>
      <c r="Q104" s="50"/>
      <c r="R104" s="50"/>
      <c r="S104" s="50"/>
      <c r="T104" s="50"/>
      <c r="U104" s="50"/>
      <c r="V104" s="50"/>
      <c r="W104" s="115"/>
      <c r="X104" s="86">
        <v>30</v>
      </c>
      <c r="Y104" s="50"/>
      <c r="Z104" s="50"/>
      <c r="AA104" s="50"/>
      <c r="AB104" s="50"/>
      <c r="AC104" s="50" t="s">
        <v>216</v>
      </c>
      <c r="AD104" s="86">
        <v>2</v>
      </c>
      <c r="AE104" s="50">
        <v>1.5</v>
      </c>
    </row>
    <row r="105" spans="1:31" s="7" customFormat="1" ht="12">
      <c r="A105" s="50">
        <v>47</v>
      </c>
      <c r="B105" s="50">
        <v>5</v>
      </c>
      <c r="C105" s="57" t="s">
        <v>197</v>
      </c>
      <c r="D105" s="87" t="s">
        <v>142</v>
      </c>
      <c r="E105" s="50" t="s">
        <v>4</v>
      </c>
      <c r="F105" s="50" t="s">
        <v>6</v>
      </c>
      <c r="G105" s="50" t="s">
        <v>203</v>
      </c>
      <c r="H105" s="86"/>
      <c r="I105" s="101">
        <v>6</v>
      </c>
      <c r="J105" s="86">
        <v>24</v>
      </c>
      <c r="K105" s="101"/>
      <c r="L105" s="101"/>
      <c r="M105" s="101"/>
      <c r="N105" s="89">
        <v>30</v>
      </c>
      <c r="O105" s="50"/>
      <c r="P105" s="50"/>
      <c r="Q105" s="50"/>
      <c r="R105" s="50"/>
      <c r="S105" s="50"/>
      <c r="T105" s="50"/>
      <c r="U105" s="50"/>
      <c r="V105" s="50"/>
      <c r="W105" s="119"/>
      <c r="X105" s="86">
        <v>30</v>
      </c>
      <c r="Y105" s="50"/>
      <c r="Z105" s="50"/>
      <c r="AA105" s="50"/>
      <c r="AB105" s="50"/>
      <c r="AC105" s="50" t="s">
        <v>216</v>
      </c>
      <c r="AD105" s="86">
        <v>2</v>
      </c>
      <c r="AE105" s="50">
        <v>1.5</v>
      </c>
    </row>
    <row r="106" spans="1:31" s="7" customFormat="1" ht="12">
      <c r="A106" s="103"/>
      <c r="B106" s="103"/>
      <c r="C106" s="102"/>
      <c r="D106" s="102"/>
      <c r="E106" s="103"/>
      <c r="F106" s="103"/>
      <c r="G106" s="103"/>
      <c r="H106" s="102"/>
      <c r="I106" s="102"/>
      <c r="J106" s="102"/>
      <c r="K106" s="102"/>
      <c r="L106" s="102"/>
      <c r="M106" s="102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spans="1:31" s="7" customFormat="1" ht="12">
      <c r="A107" s="113"/>
      <c r="B107" s="113"/>
      <c r="C107" s="97"/>
      <c r="D107" s="97"/>
      <c r="E107" s="113"/>
      <c r="F107" s="113"/>
      <c r="G107" s="113"/>
      <c r="H107" s="97"/>
      <c r="I107" s="97"/>
      <c r="J107" s="97"/>
      <c r="K107" s="97"/>
      <c r="L107" s="97"/>
      <c r="M107" s="97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</row>
    <row r="108" spans="1:31" s="7" customFormat="1" ht="12">
      <c r="A108" s="113"/>
      <c r="B108" s="113"/>
      <c r="C108" s="60" t="s">
        <v>136</v>
      </c>
      <c r="D108" s="97"/>
      <c r="E108" s="113"/>
      <c r="F108" s="113"/>
      <c r="G108" s="113"/>
      <c r="H108" s="97"/>
      <c r="I108" s="97"/>
      <c r="J108" s="97"/>
      <c r="K108" s="97"/>
      <c r="L108" s="97"/>
      <c r="M108" s="97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</row>
    <row r="109" spans="1:31" s="7" customFormat="1" ht="12">
      <c r="A109" s="50">
        <v>51</v>
      </c>
      <c r="B109" s="50">
        <v>6</v>
      </c>
      <c r="C109" s="81" t="s">
        <v>198</v>
      </c>
      <c r="D109" s="88" t="s">
        <v>144</v>
      </c>
      <c r="E109" s="50" t="s">
        <v>4</v>
      </c>
      <c r="F109" s="50" t="s">
        <v>6</v>
      </c>
      <c r="G109" s="50" t="s">
        <v>203</v>
      </c>
      <c r="H109" s="72"/>
      <c r="I109" s="57">
        <v>15</v>
      </c>
      <c r="J109" s="57"/>
      <c r="K109" s="101"/>
      <c r="L109" s="57">
        <v>15</v>
      </c>
      <c r="M109" s="101"/>
      <c r="N109" s="89">
        <v>30</v>
      </c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72"/>
      <c r="Z109" s="89">
        <v>30</v>
      </c>
      <c r="AA109" s="50"/>
      <c r="AB109" s="50"/>
      <c r="AC109" s="50" t="s">
        <v>216</v>
      </c>
      <c r="AD109" s="57">
        <v>2</v>
      </c>
      <c r="AE109" s="50">
        <v>1.5</v>
      </c>
    </row>
    <row r="110" spans="1:31" s="7" customFormat="1" ht="12">
      <c r="A110" s="100">
        <v>51</v>
      </c>
      <c r="B110" s="100">
        <v>6</v>
      </c>
      <c r="C110" s="81" t="s">
        <v>199</v>
      </c>
      <c r="D110" s="87" t="s">
        <v>145</v>
      </c>
      <c r="E110" s="50" t="s">
        <v>4</v>
      </c>
      <c r="F110" s="50" t="s">
        <v>6</v>
      </c>
      <c r="G110" s="50" t="s">
        <v>203</v>
      </c>
      <c r="H110" s="86"/>
      <c r="I110" s="57"/>
      <c r="J110" s="57">
        <v>15</v>
      </c>
      <c r="K110" s="101"/>
      <c r="L110" s="57">
        <v>15</v>
      </c>
      <c r="M110" s="101"/>
      <c r="N110" s="89">
        <v>30</v>
      </c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86"/>
      <c r="Z110" s="89">
        <v>30</v>
      </c>
      <c r="AA110" s="50"/>
      <c r="AB110" s="50"/>
      <c r="AC110" s="50" t="s">
        <v>216</v>
      </c>
      <c r="AD110" s="57">
        <v>2</v>
      </c>
      <c r="AE110" s="50">
        <v>1.5</v>
      </c>
    </row>
    <row r="111" spans="1:31" s="7" customFormat="1" ht="24">
      <c r="A111" s="100">
        <v>51</v>
      </c>
      <c r="B111" s="100">
        <v>6</v>
      </c>
      <c r="C111" s="81" t="s">
        <v>200</v>
      </c>
      <c r="D111" s="87" t="s">
        <v>146</v>
      </c>
      <c r="E111" s="50" t="s">
        <v>4</v>
      </c>
      <c r="F111" s="50" t="s">
        <v>6</v>
      </c>
      <c r="G111" s="50" t="s">
        <v>203</v>
      </c>
      <c r="H111" s="86"/>
      <c r="I111" s="57">
        <v>30</v>
      </c>
      <c r="J111" s="57"/>
      <c r="K111" s="101"/>
      <c r="L111" s="57"/>
      <c r="M111" s="101"/>
      <c r="N111" s="89">
        <v>30</v>
      </c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86"/>
      <c r="Z111" s="89">
        <v>30</v>
      </c>
      <c r="AA111" s="50"/>
      <c r="AB111" s="50"/>
      <c r="AC111" s="50" t="s">
        <v>216</v>
      </c>
      <c r="AD111" s="57">
        <v>2</v>
      </c>
      <c r="AE111" s="50">
        <v>1.5</v>
      </c>
    </row>
    <row r="112" spans="1:31" s="7" customFormat="1" ht="12">
      <c r="A112" s="100">
        <v>51</v>
      </c>
      <c r="B112" s="100">
        <v>6</v>
      </c>
      <c r="C112" s="81" t="s">
        <v>201</v>
      </c>
      <c r="D112" s="87" t="s">
        <v>147</v>
      </c>
      <c r="E112" s="50" t="s">
        <v>4</v>
      </c>
      <c r="F112" s="50" t="s">
        <v>6</v>
      </c>
      <c r="G112" s="50" t="s">
        <v>203</v>
      </c>
      <c r="H112" s="86"/>
      <c r="I112" s="57"/>
      <c r="J112" s="57">
        <v>24</v>
      </c>
      <c r="K112" s="101">
        <v>6</v>
      </c>
      <c r="L112" s="57"/>
      <c r="M112" s="101"/>
      <c r="N112" s="89" t="s">
        <v>181</v>
      </c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86"/>
      <c r="Z112" s="89">
        <v>30</v>
      </c>
      <c r="AA112" s="50"/>
      <c r="AB112" s="50"/>
      <c r="AC112" s="50" t="s">
        <v>216</v>
      </c>
      <c r="AD112" s="57">
        <v>2</v>
      </c>
      <c r="AE112" s="50">
        <v>1.5</v>
      </c>
    </row>
    <row r="113" spans="1:31" s="7" customFormat="1" ht="12">
      <c r="A113" s="100">
        <v>51</v>
      </c>
      <c r="B113" s="100">
        <v>6</v>
      </c>
      <c r="C113" s="81" t="s">
        <v>202</v>
      </c>
      <c r="D113" s="87" t="s">
        <v>148</v>
      </c>
      <c r="E113" s="50" t="s">
        <v>4</v>
      </c>
      <c r="F113" s="50" t="s">
        <v>6</v>
      </c>
      <c r="G113" s="50" t="s">
        <v>203</v>
      </c>
      <c r="H113" s="86"/>
      <c r="I113" s="57"/>
      <c r="J113" s="57">
        <v>30</v>
      </c>
      <c r="K113" s="101"/>
      <c r="L113" s="57"/>
      <c r="M113" s="101"/>
      <c r="N113" s="89" t="s">
        <v>181</v>
      </c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86"/>
      <c r="Z113" s="89">
        <v>30</v>
      </c>
      <c r="AA113" s="50"/>
      <c r="AB113" s="50"/>
      <c r="AC113" s="50" t="s">
        <v>216</v>
      </c>
      <c r="AD113" s="57">
        <v>2</v>
      </c>
      <c r="AE113" s="50">
        <v>1.5</v>
      </c>
    </row>
    <row r="114" spans="1:31" s="7" customFormat="1" ht="12">
      <c r="A114" s="97"/>
      <c r="B114" s="97"/>
      <c r="C114" s="97"/>
      <c r="D114" s="102"/>
      <c r="E114" s="103"/>
      <c r="F114" s="103"/>
      <c r="G114" s="103"/>
      <c r="H114" s="102"/>
      <c r="I114" s="102"/>
      <c r="J114" s="102"/>
      <c r="K114" s="102"/>
      <c r="L114" s="102"/>
      <c r="M114" s="102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</row>
    <row r="115" spans="1:31" s="7" customFormat="1" ht="12">
      <c r="A115" s="113"/>
      <c r="B115" s="113"/>
      <c r="C115" s="97"/>
      <c r="D115" s="97"/>
      <c r="E115" s="113"/>
      <c r="F115" s="113"/>
      <c r="G115" s="113"/>
      <c r="H115" s="97"/>
      <c r="I115" s="97"/>
      <c r="J115" s="97"/>
      <c r="K115" s="97"/>
      <c r="L115" s="97"/>
      <c r="M115" s="97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</row>
    <row r="116" spans="1:31" s="7" customFormat="1" ht="12">
      <c r="A116" s="113"/>
      <c r="B116" s="113"/>
      <c r="C116" s="60" t="s">
        <v>137</v>
      </c>
      <c r="D116" s="97"/>
      <c r="E116" s="113"/>
      <c r="F116" s="113"/>
      <c r="G116" s="113"/>
      <c r="H116" s="97"/>
      <c r="I116" s="97"/>
      <c r="J116" s="97"/>
      <c r="K116" s="97"/>
      <c r="L116" s="97"/>
      <c r="M116" s="97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</row>
    <row r="117" spans="1:31" s="7" customFormat="1" ht="12">
      <c r="A117" s="50">
        <v>56</v>
      </c>
      <c r="B117" s="50">
        <v>7</v>
      </c>
      <c r="C117" s="81" t="s">
        <v>218</v>
      </c>
      <c r="D117" s="87" t="s">
        <v>149</v>
      </c>
      <c r="E117" s="50" t="s">
        <v>4</v>
      </c>
      <c r="F117" s="50" t="s">
        <v>6</v>
      </c>
      <c r="G117" s="50" t="s">
        <v>203</v>
      </c>
      <c r="H117" s="57"/>
      <c r="I117" s="101"/>
      <c r="J117" s="89">
        <v>30</v>
      </c>
      <c r="K117" s="101"/>
      <c r="L117" s="57"/>
      <c r="M117" s="101"/>
      <c r="N117" s="89">
        <v>30</v>
      </c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7"/>
      <c r="Z117" s="57"/>
      <c r="AA117" s="50"/>
      <c r="AB117" s="89">
        <v>30</v>
      </c>
      <c r="AC117" s="50" t="s">
        <v>216</v>
      </c>
      <c r="AD117" s="86">
        <v>2</v>
      </c>
      <c r="AE117" s="50">
        <v>1.5</v>
      </c>
    </row>
    <row r="118" spans="1:31" s="7" customFormat="1" ht="12">
      <c r="A118" s="50">
        <v>56</v>
      </c>
      <c r="B118" s="50">
        <v>7</v>
      </c>
      <c r="C118" s="81" t="s">
        <v>219</v>
      </c>
      <c r="D118" s="87" t="s">
        <v>150</v>
      </c>
      <c r="E118" s="50" t="s">
        <v>4</v>
      </c>
      <c r="F118" s="50" t="s">
        <v>6</v>
      </c>
      <c r="G118" s="50" t="s">
        <v>203</v>
      </c>
      <c r="H118" s="86"/>
      <c r="I118" s="101"/>
      <c r="J118" s="89">
        <v>24</v>
      </c>
      <c r="K118" s="101"/>
      <c r="L118" s="57">
        <v>6</v>
      </c>
      <c r="M118" s="101"/>
      <c r="N118" s="89">
        <v>30</v>
      </c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86"/>
      <c r="Z118" s="86"/>
      <c r="AA118" s="50"/>
      <c r="AB118" s="89">
        <v>30</v>
      </c>
      <c r="AC118" s="50" t="s">
        <v>216</v>
      </c>
      <c r="AD118" s="86">
        <v>2</v>
      </c>
      <c r="AE118" s="50">
        <v>1.5</v>
      </c>
    </row>
    <row r="119" spans="1:31" s="7" customFormat="1" ht="12">
      <c r="A119" s="50">
        <v>56</v>
      </c>
      <c r="B119" s="50">
        <v>7</v>
      </c>
      <c r="C119" s="81" t="s">
        <v>220</v>
      </c>
      <c r="D119" s="87" t="s">
        <v>151</v>
      </c>
      <c r="E119" s="50" t="s">
        <v>4</v>
      </c>
      <c r="F119" s="50" t="s">
        <v>6</v>
      </c>
      <c r="G119" s="50" t="s">
        <v>203</v>
      </c>
      <c r="H119" s="86"/>
      <c r="I119" s="101"/>
      <c r="J119" s="89">
        <v>30</v>
      </c>
      <c r="K119" s="101"/>
      <c r="L119" s="57"/>
      <c r="M119" s="101"/>
      <c r="N119" s="89">
        <v>30</v>
      </c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86"/>
      <c r="Z119" s="86"/>
      <c r="AA119" s="50"/>
      <c r="AB119" s="89">
        <v>30</v>
      </c>
      <c r="AC119" s="50" t="s">
        <v>216</v>
      </c>
      <c r="AD119" s="86">
        <v>2</v>
      </c>
      <c r="AE119" s="50">
        <v>1.5</v>
      </c>
    </row>
    <row r="120" spans="1:31" s="7" customFormat="1" ht="12">
      <c r="A120" s="50">
        <v>56</v>
      </c>
      <c r="B120" s="50">
        <v>7</v>
      </c>
      <c r="C120" s="81" t="s">
        <v>221</v>
      </c>
      <c r="D120" s="87" t="s">
        <v>152</v>
      </c>
      <c r="E120" s="50" t="s">
        <v>4</v>
      </c>
      <c r="F120" s="50" t="s">
        <v>6</v>
      </c>
      <c r="G120" s="50" t="s">
        <v>203</v>
      </c>
      <c r="H120" s="86"/>
      <c r="I120" s="101"/>
      <c r="J120" s="89">
        <v>30</v>
      </c>
      <c r="K120" s="101"/>
      <c r="L120" s="57"/>
      <c r="M120" s="101"/>
      <c r="N120" s="89">
        <v>30</v>
      </c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86"/>
      <c r="Z120" s="86"/>
      <c r="AA120" s="50"/>
      <c r="AB120" s="89">
        <v>30</v>
      </c>
      <c r="AC120" s="50" t="s">
        <v>216</v>
      </c>
      <c r="AD120" s="86">
        <v>2</v>
      </c>
      <c r="AE120" s="50">
        <v>1.5</v>
      </c>
    </row>
    <row r="121" spans="1:31" s="7" customFormat="1" ht="12">
      <c r="A121" s="50">
        <v>56</v>
      </c>
      <c r="B121" s="50">
        <v>7</v>
      </c>
      <c r="C121" s="81" t="s">
        <v>222</v>
      </c>
      <c r="D121" s="87" t="s">
        <v>153</v>
      </c>
      <c r="E121" s="50" t="s">
        <v>4</v>
      </c>
      <c r="F121" s="50" t="s">
        <v>6</v>
      </c>
      <c r="G121" s="50" t="s">
        <v>203</v>
      </c>
      <c r="H121" s="86"/>
      <c r="I121" s="101"/>
      <c r="J121" s="89">
        <v>26</v>
      </c>
      <c r="K121" s="101"/>
      <c r="L121" s="89">
        <v>4</v>
      </c>
      <c r="M121" s="101"/>
      <c r="N121" s="89">
        <v>30</v>
      </c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86"/>
      <c r="Z121" s="86"/>
      <c r="AA121" s="50"/>
      <c r="AB121" s="89">
        <v>30</v>
      </c>
      <c r="AC121" s="50" t="s">
        <v>216</v>
      </c>
      <c r="AD121" s="86">
        <v>2</v>
      </c>
      <c r="AE121" s="50">
        <v>1.5</v>
      </c>
    </row>
    <row r="122" spans="1:31" s="7" customFormat="1" ht="12">
      <c r="A122" s="50">
        <v>56</v>
      </c>
      <c r="B122" s="50">
        <v>7</v>
      </c>
      <c r="C122" s="81" t="s">
        <v>223</v>
      </c>
      <c r="D122" s="87" t="s">
        <v>154</v>
      </c>
      <c r="E122" s="50" t="s">
        <v>4</v>
      </c>
      <c r="F122" s="50" t="s">
        <v>6</v>
      </c>
      <c r="G122" s="50" t="s">
        <v>203</v>
      </c>
      <c r="H122" s="86"/>
      <c r="I122" s="101"/>
      <c r="J122" s="89"/>
      <c r="K122" s="101">
        <v>30</v>
      </c>
      <c r="L122" s="57"/>
      <c r="M122" s="101"/>
      <c r="N122" s="89">
        <v>30</v>
      </c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86"/>
      <c r="Z122" s="86"/>
      <c r="AA122" s="50"/>
      <c r="AB122" s="89">
        <v>30</v>
      </c>
      <c r="AC122" s="50" t="s">
        <v>216</v>
      </c>
      <c r="AD122" s="86">
        <v>2</v>
      </c>
      <c r="AE122" s="50">
        <v>1.5</v>
      </c>
    </row>
    <row r="123" spans="1:31" s="7" customFormat="1" ht="12">
      <c r="A123" s="103"/>
      <c r="B123" s="103"/>
      <c r="C123" s="102"/>
      <c r="D123" s="102"/>
      <c r="E123" s="103"/>
      <c r="F123" s="103"/>
      <c r="G123" s="103"/>
      <c r="H123" s="102"/>
      <c r="I123" s="102"/>
      <c r="J123" s="102"/>
      <c r="K123" s="102"/>
      <c r="L123" s="102"/>
      <c r="M123" s="102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</row>
    <row r="124" spans="1:31" s="7" customFormat="1" ht="12">
      <c r="A124" s="103"/>
      <c r="B124" s="103"/>
      <c r="C124" s="102"/>
      <c r="D124" s="102"/>
      <c r="E124" s="103"/>
      <c r="F124" s="103"/>
      <c r="G124" s="103"/>
      <c r="H124" s="102"/>
      <c r="I124" s="102"/>
      <c r="J124" s="102"/>
      <c r="K124" s="102"/>
      <c r="L124" s="102"/>
      <c r="M124" s="102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</row>
    <row r="125" spans="1:31" s="7" customFormat="1" ht="12">
      <c r="A125" s="103"/>
      <c r="B125" s="103"/>
      <c r="C125" s="102"/>
      <c r="D125" s="102"/>
      <c r="E125" s="103"/>
      <c r="F125" s="103"/>
      <c r="G125" s="103"/>
      <c r="H125" s="102"/>
      <c r="I125" s="102"/>
      <c r="J125" s="102"/>
      <c r="K125" s="102"/>
      <c r="L125" s="102"/>
      <c r="M125" s="102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spans="1:31" s="7" customFormat="1" ht="12">
      <c r="A126" s="103"/>
      <c r="B126" s="103"/>
      <c r="C126" s="102"/>
      <c r="D126" s="102"/>
      <c r="E126" s="103"/>
      <c r="F126" s="103"/>
      <c r="G126" s="103"/>
      <c r="H126" s="102"/>
      <c r="I126" s="102"/>
      <c r="J126" s="102"/>
      <c r="K126" s="102"/>
      <c r="L126" s="102"/>
      <c r="M126" s="102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</row>
    <row r="127" spans="1:31" s="7" customFormat="1" ht="12">
      <c r="A127" s="113"/>
      <c r="B127" s="113"/>
      <c r="C127" s="97"/>
      <c r="D127" s="97"/>
      <c r="E127" s="113"/>
      <c r="F127" s="113"/>
      <c r="G127" s="113"/>
      <c r="H127" s="97"/>
      <c r="I127" s="97"/>
      <c r="J127" s="97"/>
      <c r="K127" s="97"/>
      <c r="L127" s="97"/>
      <c r="M127" s="97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</row>
    <row r="128" spans="1:31">
      <c r="A128" s="120" t="s">
        <v>52</v>
      </c>
      <c r="B128" s="105"/>
      <c r="C128" s="106"/>
      <c r="D128" s="121" t="s">
        <v>51</v>
      </c>
      <c r="E128" s="122" t="s">
        <v>42</v>
      </c>
      <c r="F128" s="122"/>
      <c r="G128" s="122"/>
      <c r="H128" s="123"/>
      <c r="I128" s="106"/>
      <c r="J128" s="124" t="s">
        <v>10</v>
      </c>
      <c r="K128" s="122"/>
      <c r="L128" s="12"/>
      <c r="M128" s="122"/>
      <c r="N128" s="125"/>
      <c r="O128" s="126" t="s">
        <v>43</v>
      </c>
      <c r="P128" s="123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6"/>
      <c r="AE128" s="106"/>
    </row>
    <row r="129" spans="1:31" ht="15.75">
      <c r="A129" s="105"/>
      <c r="B129" s="105"/>
      <c r="C129" s="106"/>
      <c r="D129" s="127"/>
      <c r="E129" s="128" t="s">
        <v>18</v>
      </c>
      <c r="F129" s="18" t="s">
        <v>0</v>
      </c>
      <c r="G129" s="18" t="s">
        <v>1</v>
      </c>
      <c r="H129" s="18" t="s">
        <v>25</v>
      </c>
      <c r="I129" s="106"/>
      <c r="J129" s="129" t="s">
        <v>18</v>
      </c>
      <c r="K129" s="21" t="s">
        <v>19</v>
      </c>
      <c r="L129" s="17" t="s">
        <v>20</v>
      </c>
      <c r="M129" s="21" t="s">
        <v>29</v>
      </c>
      <c r="N129" s="21" t="s">
        <v>53</v>
      </c>
      <c r="O129" s="107" t="s">
        <v>11</v>
      </c>
      <c r="P129" s="130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6"/>
      <c r="AE129" s="106"/>
    </row>
    <row r="130" spans="1:31">
      <c r="A130" s="105"/>
      <c r="B130" s="105"/>
      <c r="C130" s="106"/>
      <c r="D130" s="131">
        <v>1</v>
      </c>
      <c r="E130" s="99">
        <f>SUM(N18:N27)</f>
        <v>390</v>
      </c>
      <c r="F130" s="99">
        <f>SUM(O18:O27)</f>
        <v>225</v>
      </c>
      <c r="G130" s="99">
        <f>SUM(P18:P27)</f>
        <v>165</v>
      </c>
      <c r="H130" s="132"/>
      <c r="I130" s="97"/>
      <c r="J130" s="132">
        <f>SUM(K130:L130)</f>
        <v>30</v>
      </c>
      <c r="K130" s="132">
        <f>SUM(AD19:AD26)</f>
        <v>24</v>
      </c>
      <c r="L130" s="132">
        <f>SUM(AD18,AD27)</f>
        <v>6</v>
      </c>
      <c r="M130" s="132">
        <f>SUM(AD18)</f>
        <v>1</v>
      </c>
      <c r="N130" s="99">
        <f>SUM(AD22:AD27)</f>
        <v>20</v>
      </c>
      <c r="O130" s="133">
        <f>SUM(AE18:AE27)</f>
        <v>17.5</v>
      </c>
      <c r="P130" s="134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98"/>
      <c r="AC130" s="105"/>
      <c r="AD130" s="106"/>
      <c r="AE130" s="106"/>
    </row>
    <row r="131" spans="1:31">
      <c r="A131" s="105"/>
      <c r="B131" s="105"/>
      <c r="C131" s="106"/>
      <c r="D131" s="131">
        <v>2</v>
      </c>
      <c r="E131" s="99">
        <f>SUM(N31:N38)</f>
        <v>315</v>
      </c>
      <c r="F131" s="99">
        <f>SUM(Q31:Q38)</f>
        <v>120</v>
      </c>
      <c r="G131" s="99">
        <f>SUM(R31:R38)</f>
        <v>195</v>
      </c>
      <c r="H131" s="132">
        <v>140</v>
      </c>
      <c r="I131" s="97"/>
      <c r="J131" s="132">
        <f t="shared" ref="J131:J136" si="0">SUM(K131:L131)</f>
        <v>30</v>
      </c>
      <c r="K131" s="132">
        <f>SUM(AD31:AD37)</f>
        <v>26</v>
      </c>
      <c r="L131" s="132">
        <f>SUM(AD38)</f>
        <v>4</v>
      </c>
      <c r="M131" s="132">
        <v>0</v>
      </c>
      <c r="N131" s="99">
        <f>SUM(AD33:AD37)</f>
        <v>17</v>
      </c>
      <c r="O131" s="133">
        <f>SUM(AE31:AE38)</f>
        <v>17</v>
      </c>
      <c r="P131" s="134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6"/>
      <c r="AE131" s="106"/>
    </row>
    <row r="132" spans="1:31">
      <c r="A132" s="83"/>
      <c r="B132" s="83"/>
      <c r="C132" s="84"/>
      <c r="D132" s="55">
        <v>3</v>
      </c>
      <c r="E132" s="14">
        <f>SUM(N40:N48)</f>
        <v>415</v>
      </c>
      <c r="F132" s="14">
        <f>SUM(S40:S48)</f>
        <v>135</v>
      </c>
      <c r="G132" s="14">
        <f>SUM(T40:T48)</f>
        <v>280</v>
      </c>
      <c r="H132" s="15"/>
      <c r="I132" s="7"/>
      <c r="J132" s="15">
        <f>SUM(K132:L132)</f>
        <v>30</v>
      </c>
      <c r="K132" s="15">
        <f>SUM(AD42:AD48)</f>
        <v>25</v>
      </c>
      <c r="L132" s="15">
        <f>SUM(AD40:AD41)</f>
        <v>5</v>
      </c>
      <c r="M132" s="15">
        <v>2</v>
      </c>
      <c r="N132" s="14">
        <f>SUM(AD42,AD44:AD48)</f>
        <v>20</v>
      </c>
      <c r="O132" s="95">
        <f>SUM(AE40:AE48)</f>
        <v>19</v>
      </c>
      <c r="P132" s="16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4"/>
      <c r="AE132" s="84"/>
    </row>
    <row r="133" spans="1:31">
      <c r="A133" s="83"/>
      <c r="B133" s="83"/>
      <c r="C133" s="84"/>
      <c r="D133" s="55">
        <v>4</v>
      </c>
      <c r="E133" s="14">
        <f>SUM(N50:N57)</f>
        <v>452</v>
      </c>
      <c r="F133" s="14">
        <f>SUM(U50:U57)</f>
        <v>90</v>
      </c>
      <c r="G133" s="14">
        <f>SUM(V50:V57)</f>
        <v>362</v>
      </c>
      <c r="H133" s="15"/>
      <c r="I133" s="7"/>
      <c r="J133" s="15">
        <f>SUM(K133:L133)</f>
        <v>30</v>
      </c>
      <c r="K133" s="15">
        <f>SUM(AD52:AD56)</f>
        <v>23</v>
      </c>
      <c r="L133" s="15">
        <f>SUM(AD50:AD51,AD57)</f>
        <v>7</v>
      </c>
      <c r="M133" s="15">
        <v>0</v>
      </c>
      <c r="N133" s="14">
        <f>SUM(AD52:AD56)</f>
        <v>23</v>
      </c>
      <c r="O133" s="95">
        <f>SUM(AE50:AE57)</f>
        <v>19.5</v>
      </c>
      <c r="P133" s="16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4"/>
      <c r="AE133" s="84"/>
    </row>
    <row r="134" spans="1:31">
      <c r="A134" s="83"/>
      <c r="B134" s="83"/>
      <c r="C134" s="84"/>
      <c r="D134" s="55">
        <v>5</v>
      </c>
      <c r="E134" s="14">
        <f>SUM(N59:N68)</f>
        <v>450</v>
      </c>
      <c r="F134" s="14">
        <f>SUM(W59:W68)</f>
        <v>90</v>
      </c>
      <c r="G134" s="14">
        <f>SUM(X59:X68)</f>
        <v>360</v>
      </c>
      <c r="H134" s="15"/>
      <c r="I134" s="7"/>
      <c r="J134" s="15">
        <f>SUM(K134:L134)</f>
        <v>30</v>
      </c>
      <c r="K134" s="15">
        <f>SUM(AD59:AD60,AD62:AD64,AD67)</f>
        <v>19</v>
      </c>
      <c r="L134" s="15">
        <f>SUM(AD61,AD65:AD66,AD68)</f>
        <v>11</v>
      </c>
      <c r="M134" s="15">
        <v>3</v>
      </c>
      <c r="N134" s="14">
        <f>SUM(AD62:AD64,AD67:AD68)</f>
        <v>19</v>
      </c>
      <c r="O134" s="95">
        <f>SUM(AE59:AE68)</f>
        <v>21</v>
      </c>
      <c r="P134" s="16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4"/>
      <c r="AE134" s="84"/>
    </row>
    <row r="135" spans="1:31">
      <c r="A135" s="83"/>
      <c r="B135" s="83"/>
      <c r="C135" s="84"/>
      <c r="D135" s="55">
        <v>6</v>
      </c>
      <c r="E135" s="14">
        <f>SUM(N70:N74)</f>
        <v>150</v>
      </c>
      <c r="F135" s="14">
        <f>SUM(Y70:Y74)</f>
        <v>45</v>
      </c>
      <c r="G135" s="14">
        <f>SUM(Z70:Z74)</f>
        <v>105</v>
      </c>
      <c r="H135" s="15">
        <v>630</v>
      </c>
      <c r="I135" s="7"/>
      <c r="J135" s="15">
        <f t="shared" si="0"/>
        <v>30</v>
      </c>
      <c r="K135" s="15">
        <f>SUM(AD70:AD72)</f>
        <v>8</v>
      </c>
      <c r="L135" s="15">
        <f>SUM(AD73:AD74)</f>
        <v>22</v>
      </c>
      <c r="M135" s="15">
        <v>0</v>
      </c>
      <c r="N135" s="94">
        <f>SUM(AD72:AD73)</f>
        <v>6</v>
      </c>
      <c r="O135" s="95">
        <f>SUM(AE70:AE74)</f>
        <v>12.5</v>
      </c>
      <c r="P135" s="16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4"/>
      <c r="AE135" s="84"/>
    </row>
    <row r="136" spans="1:31">
      <c r="A136" s="83"/>
      <c r="B136" s="83"/>
      <c r="C136" s="84"/>
      <c r="D136" s="55">
        <v>7</v>
      </c>
      <c r="E136" s="14">
        <f>SUM(N76:N79)</f>
        <v>210</v>
      </c>
      <c r="F136" s="14">
        <f>SUM(AA76:AA80)</f>
        <v>45</v>
      </c>
      <c r="G136" s="14">
        <f>SUM(AB76:AB80)</f>
        <v>165</v>
      </c>
      <c r="H136" s="15"/>
      <c r="I136" s="7"/>
      <c r="J136" s="15">
        <f t="shared" si="0"/>
        <v>31</v>
      </c>
      <c r="K136" s="15">
        <f>SUM(AD76:AD77)</f>
        <v>8</v>
      </c>
      <c r="L136" s="15">
        <f>SUM(AD78:AD80)</f>
        <v>23</v>
      </c>
      <c r="M136" s="15">
        <v>0</v>
      </c>
      <c r="N136" s="14">
        <f>SUM(AD76,AD79)</f>
        <v>9</v>
      </c>
      <c r="O136" s="95">
        <f>SUM(AE76:AE80)</f>
        <v>13.5</v>
      </c>
      <c r="P136" s="16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4"/>
      <c r="AE136" s="84"/>
    </row>
    <row r="137" spans="1:31">
      <c r="A137" s="83"/>
      <c r="B137" s="83"/>
      <c r="C137" s="84"/>
      <c r="D137" s="90" t="s">
        <v>17</v>
      </c>
      <c r="E137" s="91">
        <f>SUM(E130:E136)</f>
        <v>2382</v>
      </c>
      <c r="F137" s="91">
        <f>SUM(F130:F136)</f>
        <v>750</v>
      </c>
      <c r="G137" s="91">
        <f>SUM(G130:G136)</f>
        <v>1632</v>
      </c>
      <c r="H137" s="91">
        <f>SUM(H130:H136)</f>
        <v>770</v>
      </c>
      <c r="I137" s="92"/>
      <c r="J137" s="14">
        <f t="shared" ref="J137:O137" si="1">SUM(J130:J136)</f>
        <v>211</v>
      </c>
      <c r="K137" s="14">
        <f t="shared" si="1"/>
        <v>133</v>
      </c>
      <c r="L137" s="14">
        <f>SUM(L130:L136)</f>
        <v>78</v>
      </c>
      <c r="M137" s="14">
        <f t="shared" si="1"/>
        <v>6</v>
      </c>
      <c r="N137" s="14">
        <f>SUM(N130:N136)</f>
        <v>114</v>
      </c>
      <c r="O137" s="95">
        <f t="shared" si="1"/>
        <v>120</v>
      </c>
      <c r="P137" s="16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4"/>
      <c r="AE137" s="84"/>
    </row>
    <row r="138" spans="1:31">
      <c r="K138">
        <f>(K137/J137)*100</f>
        <v>63.033175355450233</v>
      </c>
      <c r="L138">
        <f>(L137/J137)*100</f>
        <v>36.96682464454976</v>
      </c>
      <c r="N138" s="96">
        <f>(N137/J137)*100</f>
        <v>54.02843601895735</v>
      </c>
      <c r="O138" s="96">
        <f>(O137/J137)*100</f>
        <v>56.872037914691944</v>
      </c>
      <c r="P138"/>
      <c r="Q138"/>
      <c r="R138"/>
      <c r="S138"/>
      <c r="T138"/>
    </row>
  </sheetData>
  <mergeCells count="2">
    <mergeCell ref="AD14:AD16"/>
    <mergeCell ref="AE14:AE16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Wagner</dc:creator>
  <cp:lastModifiedBy>MWK</cp:lastModifiedBy>
  <cp:lastPrinted>2019-06-14T06:45:48Z</cp:lastPrinted>
  <dcterms:created xsi:type="dcterms:W3CDTF">2019-03-11T08:56:07Z</dcterms:created>
  <dcterms:modified xsi:type="dcterms:W3CDTF">2019-10-10T14:46:19Z</dcterms:modified>
</cp:coreProperties>
</file>